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0" yWindow="-100" windowWidth="19420" windowHeight="11020" tabRatio="472"/>
  </bookViews>
  <sheets>
    <sheet name="Synthèse" sheetId="4" r:id="rId1"/>
    <sheet name="Comptage Vitesse Sens 1 60 " sheetId="5" r:id="rId2"/>
    <sheet name="Comptage Vitesse Sens 1 60 MinB" sheetId="3" r:id="rId3"/>
  </sheets>
  <definedNames>
    <definedName name="debit_total" localSheetId="1">'Comptage Vitesse Sens 1 60 '!$T$36</definedName>
    <definedName name="debit_total">'Comptage Vitesse Sens 1 60 MinB'!$T$36</definedName>
    <definedName name="_xlnm.Print_Area" localSheetId="1">'Comptage Vitesse Sens 1 60 '!$A$1:$U$585</definedName>
    <definedName name="_xlnm.Print_Area" localSheetId="2">'Comptage Vitesse Sens 1 60 MinB'!$A$1:$U$585</definedName>
    <definedName name="_xlnm.Print_Area" localSheetId="0">Synthèse!$A$1:$M$68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4" i="4" l="1"/>
  <c r="C14" i="4"/>
  <c r="G605" i="3" l="1"/>
  <c r="F605" i="3"/>
  <c r="BT2" i="3"/>
  <c r="BS2" i="3"/>
  <c r="BR2" i="3"/>
  <c r="BQ2" i="3"/>
  <c r="BP2" i="3"/>
  <c r="BO2" i="3"/>
  <c r="BN2" i="3"/>
  <c r="BT1" i="3"/>
  <c r="BS1" i="3"/>
  <c r="BR1" i="3"/>
  <c r="BQ1" i="3"/>
  <c r="BP1" i="3"/>
  <c r="BO1" i="3"/>
  <c r="BN1" i="3"/>
  <c r="I611" i="3"/>
  <c r="H611" i="3"/>
  <c r="H612" i="3" s="1"/>
  <c r="H613" i="3" s="1"/>
  <c r="L611" i="3"/>
  <c r="L614" i="3" s="1"/>
  <c r="K611" i="3"/>
  <c r="K616" i="3" s="1"/>
  <c r="B611" i="3" l="1"/>
  <c r="B60" i="4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H614" i="3"/>
  <c r="K618" i="3"/>
  <c r="K613" i="3"/>
  <c r="N613" i="3" s="1"/>
  <c r="D613" i="3" s="1"/>
  <c r="D62" i="4" s="1"/>
  <c r="K617" i="3"/>
  <c r="K614" i="3"/>
  <c r="K615" i="3"/>
  <c r="K619" i="3"/>
  <c r="N611" i="3"/>
  <c r="D611" i="3" s="1"/>
  <c r="D60" i="4" s="1"/>
  <c r="K612" i="3"/>
  <c r="N612" i="3" s="1"/>
  <c r="D612" i="3" s="1"/>
  <c r="D61" i="4" s="1"/>
  <c r="BL7" i="3"/>
  <c r="N614" i="3" l="1"/>
  <c r="D614" i="3" s="1"/>
  <c r="D63" i="4" s="1"/>
  <c r="O612" i="3"/>
  <c r="E612" i="3" s="1"/>
  <c r="E61" i="4" s="1"/>
  <c r="B613" i="3"/>
  <c r="B62" i="4" s="1"/>
  <c r="C612" i="3"/>
  <c r="C61" i="4" s="1"/>
  <c r="I613" i="3"/>
  <c r="B614" i="3"/>
  <c r="B63" i="4" s="1"/>
  <c r="H615" i="3"/>
  <c r="B612" i="3"/>
  <c r="B61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E605" i="3"/>
  <c r="I619" i="3" l="1"/>
  <c r="C618" i="3"/>
  <c r="C67" i="4" s="1"/>
  <c r="O618" i="3"/>
  <c r="E618" i="3" s="1"/>
  <c r="E67" i="4" s="1"/>
  <c r="C51" i="4"/>
  <c r="C619" i="3" l="1"/>
  <c r="C68" i="4" s="1"/>
  <c r="O619" i="3"/>
  <c r="E619" i="3" s="1"/>
  <c r="E68" i="4" s="1"/>
  <c r="G594" i="3"/>
  <c r="F594" i="3"/>
  <c r="J3" i="3" l="1"/>
  <c r="P3" i="3"/>
  <c r="G595" i="3" l="1"/>
  <c r="F595" i="3"/>
  <c r="E595" i="3" l="1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3"/>
  <c r="BZ214" i="3"/>
  <c r="BO216" i="3" s="1"/>
  <c r="T553" i="3"/>
  <c r="T488" i="3"/>
  <c r="T423" i="3"/>
  <c r="T358" i="3"/>
  <c r="T293" i="3"/>
  <c r="T228" i="3"/>
  <c r="T163" i="3"/>
  <c r="T98" i="3"/>
  <c r="T33" i="3"/>
  <c r="B49" i="4"/>
  <c r="B57" i="4" s="1"/>
  <c r="I458" i="3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R281" i="3"/>
  <c r="T281" i="3" s="1"/>
  <c r="R269" i="3"/>
  <c r="T269" i="3" s="1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268" i="3"/>
  <c r="U268" i="3" s="1"/>
  <c r="S84" i="3"/>
  <c r="U84" i="3" s="1"/>
  <c r="S82" i="3"/>
  <c r="U82" i="3" s="1"/>
  <c r="G227" i="3"/>
  <c r="R421" i="3"/>
  <c r="T421" i="3" s="1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U14" i="3" s="1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S73" i="3"/>
  <c r="U73" i="3" s="1"/>
  <c r="S161" i="3"/>
  <c r="U161" i="3" s="1"/>
  <c r="S160" i="3"/>
  <c r="U160" i="3" s="1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C463" i="3"/>
  <c r="K463" i="3"/>
  <c r="M162" i="3"/>
  <c r="E162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I463" i="3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J227" i="3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G97" i="3"/>
  <c r="Q32" i="3"/>
  <c r="M32" i="3"/>
  <c r="I32" i="3"/>
  <c r="E32" i="3"/>
  <c r="O97" i="3"/>
  <c r="Q489" i="3" l="1"/>
  <c r="E489" i="3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M100" i="3"/>
  <c r="C100" i="3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R548" i="3"/>
  <c r="T548" i="3" s="1"/>
  <c r="S541" i="3"/>
  <c r="U541" i="3" s="1"/>
  <c r="S546" i="3"/>
  <c r="U546" i="3" s="1"/>
  <c r="U217" i="3"/>
  <c r="T26" i="3"/>
  <c r="S422" i="3"/>
  <c r="R483" i="3"/>
  <c r="T483" i="3" s="1"/>
  <c r="R486" i="3"/>
  <c r="S292" i="3"/>
  <c r="U340" i="3"/>
  <c r="R97" i="3"/>
  <c r="U273" i="3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7" i="3"/>
  <c r="T537" i="3" s="1"/>
  <c r="U209" i="3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T274" i="3"/>
  <c r="R545" i="3"/>
  <c r="T545" i="3" s="1"/>
  <c r="T206" i="3"/>
  <c r="T79" i="3"/>
  <c r="T9" i="3"/>
  <c r="D425" i="3"/>
  <c r="R540" i="3"/>
  <c r="T540" i="3" s="1"/>
  <c r="S538" i="3"/>
  <c r="U538" i="3" s="1"/>
  <c r="R528" i="3"/>
  <c r="C425" i="3"/>
  <c r="S357" i="3"/>
  <c r="S32" i="3"/>
  <c r="S551" i="3"/>
  <c r="G35" i="3"/>
  <c r="G360" i="3"/>
  <c r="F100" i="3"/>
  <c r="I230" i="3"/>
  <c r="K425" i="3"/>
  <c r="O35" i="3"/>
  <c r="F165" i="3"/>
  <c r="L165" i="3"/>
  <c r="K230" i="3"/>
  <c r="I165" i="3"/>
  <c r="C165" i="3"/>
  <c r="Q100" i="3"/>
  <c r="Q295" i="3"/>
  <c r="P360" i="3"/>
  <c r="H230" i="3"/>
  <c r="N295" i="3"/>
  <c r="J295" i="3"/>
  <c r="P425" i="3"/>
  <c r="F425" i="3"/>
  <c r="E360" i="3"/>
  <c r="I295" i="3"/>
  <c r="E487" i="3"/>
  <c r="Q360" i="3"/>
  <c r="E295" i="3"/>
  <c r="Q230" i="3"/>
  <c r="C230" i="3"/>
  <c r="N165" i="3"/>
  <c r="J35" i="3"/>
  <c r="B100" i="3"/>
  <c r="AJ546" i="3"/>
  <c r="P165" i="3"/>
  <c r="Y546" i="3"/>
  <c r="H165" i="3"/>
  <c r="K360" i="3"/>
  <c r="Q425" i="3"/>
  <c r="O295" i="3"/>
  <c r="AA546" i="3"/>
  <c r="AL546" i="3"/>
  <c r="H100" i="3"/>
  <c r="AF546" i="3"/>
  <c r="N100" i="3"/>
  <c r="P295" i="3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J360" i="3"/>
  <c r="H35" i="3"/>
  <c r="L35" i="3"/>
  <c r="N35" i="3"/>
  <c r="B35" i="3"/>
  <c r="L295" i="3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L193" i="3" s="1"/>
  <c r="U292" i="3"/>
  <c r="L323" i="3" s="1"/>
  <c r="S230" i="3"/>
  <c r="U34" i="3"/>
  <c r="U534" i="3"/>
  <c r="U554" i="3" s="1"/>
  <c r="S554" i="3"/>
  <c r="U469" i="3"/>
  <c r="S489" i="3"/>
  <c r="U422" i="3"/>
  <c r="M426" i="3" s="1"/>
  <c r="G601" i="3" s="1"/>
  <c r="U359" i="3"/>
  <c r="U360" i="3" s="1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S165" i="3"/>
  <c r="S100" i="3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AA549" i="3"/>
  <c r="U551" i="3"/>
  <c r="U552" i="3" s="1"/>
  <c r="AN546" i="3"/>
  <c r="S552" i="3"/>
  <c r="R487" i="3"/>
  <c r="U470" i="3"/>
  <c r="I427" i="3"/>
  <c r="AL547" i="3"/>
  <c r="T470" i="3"/>
  <c r="M361" i="3"/>
  <c r="G600" i="3" s="1"/>
  <c r="L454" i="3"/>
  <c r="L453" i="3"/>
  <c r="AD549" i="3"/>
  <c r="AE549" i="3"/>
  <c r="O555" i="3"/>
  <c r="K490" i="3"/>
  <c r="L388" i="3"/>
  <c r="L389" i="3"/>
  <c r="Y549" i="3"/>
  <c r="L490" i="3"/>
  <c r="AB549" i="3"/>
  <c r="I167" i="3"/>
  <c r="E490" i="3"/>
  <c r="F490" i="3"/>
  <c r="L555" i="3"/>
  <c r="Z549" i="3"/>
  <c r="F555" i="3"/>
  <c r="Z547" i="3"/>
  <c r="M490" i="3"/>
  <c r="G490" i="3"/>
  <c r="O490" i="3"/>
  <c r="D47" i="4"/>
  <c r="C490" i="3"/>
  <c r="AC549" i="3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I297" i="3" l="1"/>
  <c r="M296" i="3"/>
  <c r="M166" i="3"/>
  <c r="L324" i="3"/>
  <c r="U295" i="3"/>
  <c r="U489" i="3"/>
  <c r="N33" i="3"/>
  <c r="I36" i="3"/>
  <c r="X547" i="3"/>
  <c r="X550" i="3" s="1"/>
  <c r="T489" i="3"/>
  <c r="I37" i="3"/>
  <c r="R33" i="3"/>
  <c r="M36" i="3"/>
  <c r="T425" i="3"/>
  <c r="U98" i="3"/>
  <c r="D293" i="3"/>
  <c r="F293" i="3"/>
  <c r="L259" i="3"/>
  <c r="U293" i="3"/>
  <c r="H423" i="3"/>
  <c r="U423" i="3"/>
  <c r="U35" i="3"/>
  <c r="U487" i="3"/>
  <c r="I492" i="3" s="1"/>
  <c r="K33" i="3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M293" i="3"/>
  <c r="A323" i="3"/>
  <c r="P293" i="3"/>
  <c r="Q228" i="3"/>
  <c r="P228" i="3"/>
  <c r="D228" i="3"/>
  <c r="E228" i="3"/>
  <c r="E297" i="3"/>
  <c r="A259" i="3"/>
  <c r="N228" i="3"/>
  <c r="AN547" i="3"/>
  <c r="E362" i="3"/>
  <c r="Y550" i="3"/>
  <c r="AC550" i="3"/>
  <c r="F597" i="3"/>
  <c r="C43" i="4" s="1"/>
  <c r="AK579" i="3"/>
  <c r="AM579" i="3" s="1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M556" i="3"/>
  <c r="U555" i="3"/>
  <c r="L583" i="3"/>
  <c r="L584" i="3"/>
  <c r="I557" i="3"/>
  <c r="I558" i="3"/>
  <c r="B51" i="4"/>
  <c r="E558" i="3"/>
  <c r="T296" i="3" l="1"/>
  <c r="T166" i="3"/>
  <c r="M553" i="3"/>
  <c r="F553" i="3"/>
  <c r="T36" i="3"/>
  <c r="L519" i="3"/>
  <c r="H553" i="3"/>
  <c r="R553" i="3"/>
  <c r="P553" i="3"/>
  <c r="U553" i="3"/>
  <c r="B553" i="3"/>
  <c r="E557" i="3"/>
  <c r="L553" i="3"/>
  <c r="S553" i="3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AK574" i="3"/>
  <c r="AM574" i="3" s="1"/>
  <c r="Y554" i="3"/>
  <c r="E604" i="3" s="1"/>
  <c r="X584" i="3"/>
  <c r="Z587" i="3" s="1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AK582" i="3"/>
  <c r="AM582" i="3" s="1"/>
  <c r="Z582" i="3"/>
  <c r="Z584" i="3" s="1"/>
  <c r="E597" i="3"/>
  <c r="B43" i="4" s="1"/>
  <c r="F600" i="3"/>
  <c r="G598" i="3"/>
  <c r="D43" i="4"/>
  <c r="I559" i="3"/>
  <c r="D46" i="4"/>
  <c r="T361" i="3"/>
  <c r="D42" i="4"/>
  <c r="AM584" i="3" l="1"/>
  <c r="X587" i="3"/>
  <c r="AC576" i="3" s="1"/>
  <c r="AB587" i="3"/>
  <c r="Y587" i="3"/>
  <c r="AD575" i="3" s="1"/>
  <c r="F598" i="3"/>
  <c r="C44" i="4" s="1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H597" i="3"/>
  <c r="E43" i="4" s="1"/>
  <c r="C46" i="4"/>
  <c r="E600" i="3"/>
  <c r="H600" i="3" s="1"/>
  <c r="E46" i="4" s="1"/>
  <c r="D44" i="4"/>
  <c r="D45" i="4"/>
  <c r="F603" i="3"/>
  <c r="BE581" i="3"/>
  <c r="BH582" i="3" s="1"/>
  <c r="BE577" i="3"/>
  <c r="BE580" i="3"/>
  <c r="BE576" i="3"/>
  <c r="BE579" i="3"/>
  <c r="BE574" i="3"/>
  <c r="BE582" i="3"/>
  <c r="BE578" i="3"/>
  <c r="BE575" i="3"/>
  <c r="C47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AC577" i="3" l="1"/>
  <c r="AC574" i="3"/>
  <c r="AC580" i="3"/>
  <c r="AC579" i="3"/>
  <c r="AC581" i="3"/>
  <c r="AF582" i="3" s="1"/>
  <c r="AC578" i="3"/>
  <c r="AC575" i="3"/>
  <c r="AC582" i="3"/>
  <c r="G602" i="3"/>
  <c r="E602" i="3"/>
  <c r="AD574" i="3"/>
  <c r="AD578" i="3"/>
  <c r="BC582" i="3"/>
  <c r="AD579" i="3"/>
  <c r="AD581" i="3"/>
  <c r="AG582" i="3" s="1"/>
  <c r="AD577" i="3"/>
  <c r="AD580" i="3"/>
  <c r="AD576" i="3"/>
  <c r="AD582" i="3"/>
  <c r="E598" i="3"/>
  <c r="H598" i="3" s="1"/>
  <c r="E44" i="4" s="1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BH581" i="3"/>
  <c r="BH580" i="3" s="1"/>
  <c r="BH579" i="3" s="1"/>
  <c r="BH578" i="3" s="1"/>
  <c r="H601" i="3"/>
  <c r="E47" i="4" s="1"/>
  <c r="B47" i="4"/>
  <c r="D52" i="4"/>
  <c r="B40" i="4"/>
  <c r="B52" i="4" s="1"/>
  <c r="H594" i="3"/>
  <c r="E40" i="4" s="1"/>
  <c r="H596" i="3"/>
  <c r="E42" i="4" s="1"/>
  <c r="B42" i="4"/>
  <c r="C41" i="4"/>
  <c r="C52" i="4"/>
  <c r="AH581" i="3"/>
  <c r="AH580" i="3" s="1"/>
  <c r="AH579" i="3" s="1"/>
  <c r="AH578" i="3" s="1"/>
  <c r="AF581" i="3" l="1"/>
  <c r="AF580" i="3" s="1"/>
  <c r="AF579" i="3" s="1"/>
  <c r="AG581" i="3"/>
  <c r="AG580" i="3" s="1"/>
  <c r="AG579" i="3" s="1"/>
  <c r="AG578" i="3" s="1"/>
  <c r="BH577" i="3"/>
  <c r="BH576" i="3" s="1"/>
  <c r="F602" i="3"/>
  <c r="AH577" i="3"/>
  <c r="B44" i="4"/>
  <c r="BF580" i="3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BH575" i="3" l="1"/>
  <c r="G608" i="3" s="1"/>
  <c r="AH576" i="3"/>
  <c r="AG577" i="3"/>
  <c r="AF578" i="3"/>
  <c r="AF577" i="3" s="1"/>
  <c r="BG578" i="3"/>
  <c r="BG577" i="3" s="1"/>
  <c r="BF579" i="3"/>
  <c r="BF578" i="3" s="1"/>
  <c r="AU577" i="3"/>
  <c r="AT581" i="3"/>
  <c r="AT580" i="3" s="1"/>
  <c r="AT579" i="3" s="1"/>
  <c r="AS580" i="3"/>
  <c r="E606" i="3" l="1"/>
  <c r="BG576" i="3"/>
  <c r="BF577" i="3"/>
  <c r="E607" i="3"/>
  <c r="AG576" i="3"/>
  <c r="AU576" i="3"/>
  <c r="AH575" i="3"/>
  <c r="E608" i="3"/>
  <c r="AS579" i="3"/>
  <c r="AT578" i="3"/>
  <c r="AF576" i="3"/>
  <c r="AG575" i="3" l="1"/>
  <c r="BG575" i="3"/>
  <c r="G606" i="3"/>
  <c r="BF576" i="3"/>
  <c r="AT577" i="3"/>
  <c r="F607" i="3" s="1"/>
  <c r="AS578" i="3"/>
  <c r="AU575" i="3"/>
  <c r="F608" i="3"/>
  <c r="AS577" i="3" l="1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<sst xmlns="http://schemas.openxmlformats.org/spreadsheetml/2006/main" count="1894" uniqueCount="171">
  <si>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</si>
  <si>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</si>
  <si>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</si>
  <si>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</si>
  <si>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</si>
  <si>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</si>
  <si>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</si>
  <si>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</si>
  <si>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</si>
  <si>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</si>
  <si>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</si>
  <si>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</si>
  <si>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</si>
  <si>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</si>
  <si>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</si>
  <si>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</si>
  <si>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</si>
  <si>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</si>
  <si>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</si>
  <si>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</si>
  <si>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</si>
  <si>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</si>
  <si>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</si>
  <si>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</si>
  <si>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</si>
  <si>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</si>
  <si>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</si>
  <si>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</si>
  <si>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</si>
  <si>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</si>
  <si>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</si>
  <si>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</si>
  <si>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</si>
  <si>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</si>
  <si>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</si>
  <si>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</si>
  <si>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</si>
  <si>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</si>
  <si>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</si>
  <si>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</si>
  <si>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</si>
  <si>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</si>
  <si>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</si>
  <si>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</si>
  <si>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</si>
  <si>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</si>
  <si>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</si>
  <si>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</si>
  <si>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</si>
  <si>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</si>
  <si>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</si>
  <si>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</si>
  <si>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</si>
  <si>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</si>
  <si>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</si>
  <si>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</si>
  <si>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</si>
  <si>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</si>
  <si>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</si>
  <si>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</si>
  <si>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</si>
  <si>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</si>
  <si>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</si>
  <si>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</si>
  <si>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</si>
  <si>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</si>
  <si>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</si>
  <si>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</si>
  <si>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</si>
  <si>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</si>
  <si>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</si>
  <si>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</si>
  <si>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</si>
  <si>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</si>
  <si>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</si>
  <si>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</si>
  <si>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</si>
  <si>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</si>
  <si>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</si>
  <si>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</si>
  <si>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</si>
  <si>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</si>
  <si>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</si>
  <si>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</si>
  <si>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</si>
  <si>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</si>
  <si>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</si>
  <si>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</si>
  <si>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</si>
  <si>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</si>
  <si>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</si>
  <si>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</si>
  <si>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</si>
  <si>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</si>
  <si>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</si>
  <si>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</si>
  <si>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</si>
  <si>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</si>
  <si>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</si>
  <si>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</si>
  <si>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</si>
  <si>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</si>
  <si>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</si>
  <si>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</si>
  <si>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</si>
  <si>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</si>
  <si>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</si>
  <si>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</si>
  <si>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</si>
  <si>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</si>
  <si>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</si>
  <si>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</si>
  <si>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</si>
  <si>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</si>
  <si>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</si>
  <si>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</si>
  <si>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</si>
  <si>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</si>
  <si>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</si>
  <si>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</si>
  <si>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</si>
  <si>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</si>
  <si>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</si>
  <si>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</si>
  <si>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</si>
  <si>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</si>
  <si>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</si>
  <si>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</si>
  <si>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</si>
  <si>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</si>
  <si>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</si>
  <si>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</si>
  <si>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</si>
  <si>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</si>
  <si>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</si>
  <si>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</si>
  <si>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</si>
  <si>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</si>
  <si>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</si>
  <si>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</si>
  <si>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</si>
  <si>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</si>
  <si>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</si>
  <si>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</si>
  <si>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</si>
  <si>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</si>
  <si>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</si>
  <si>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</si>
  <si>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</si>
  <si>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</si>
  <si>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</si>
  <si>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</si>
  <si>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</si>
  <si>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</si>
  <si>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</si>
  <si>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</si>
  <si>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</si>
  <si>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30</t>
  </si>
  <si>
    <t>PL : 30</t>
  </si>
  <si>
    <t>jeudi 23 septembre 2021</t>
  </si>
  <si>
    <t>vendredi 24 septembre 2021</t>
  </si>
  <si>
    <t>samedi 25 septembre 2021</t>
  </si>
  <si>
    <t>dimanche 26 septembre 2021</t>
  </si>
  <si>
    <t>48.85039, 2.44114</t>
  </si>
  <si>
    <t>Poste 16 Rue Joseph Gaillard</t>
  </si>
  <si>
    <t>Rue Diderot</t>
  </si>
  <si>
    <t>Rue de la Marseillaise</t>
  </si>
  <si>
    <t>lundi 27 septembre 2021</t>
  </si>
  <si>
    <t>mardi 28 septembres 2021</t>
  </si>
  <si>
    <t>mercredi 29 septembre 2021</t>
  </si>
  <si>
    <t>Comptages vitesse TV/PL à Vincennes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</si>
</sst>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328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0" fontId="30" fillId="11" borderId="53" xfId="0" applyFont="1" applyFill="1" applyBorder="1"/>
    <xf numFmtId="1" fontId="28" fillId="11" borderId="52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55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56" xfId="0" applyFont="1" applyFill="1" applyBorder="1" applyAlignment="1">
      <alignment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58" xfId="0" applyFont="1" applyFill="1" applyBorder="1"/>
    <xf numFmtId="0" fontId="30" fillId="7" borderId="58" xfId="0" applyFont="1" applyFill="1" applyBorder="1"/>
    <xf numFmtId="0" fontId="30" fillId="10" borderId="58" xfId="0" applyFont="1" applyFill="1" applyBorder="1"/>
    <xf numFmtId="0" fontId="30" fillId="7" borderId="59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2" fontId="28" fillId="9" borderId="54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2" fontId="28" fillId="9" borderId="53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1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2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5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2" fontId="29" fillId="7" borderId="60" xfId="0" applyNumberFormat="1" applyFont="1" applyFill="1" applyBorder="1" applyAlignment="1">
      <alignment horizontal="center" vertical="center"/>
    </xf>
    <xf numFmtId="2" fontId="29" fillId="7" borderId="61" xfId="0" applyNumberFormat="1" applyFont="1" applyFill="1" applyBorder="1" applyAlignment="1">
      <alignment horizontal="center" vertical="center"/>
    </xf>
    <xf numFmtId="2" fontId="29" fillId="7" borderId="62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0" xfId="0" applyFont="1" applyFill="1" applyBorder="1" applyAlignment="1">
      <alignment horizontal="center"/>
    </xf>
    <xf numFmtId="0" fontId="38" fillId="7" borderId="61" xfId="0" applyFont="1" applyFill="1" applyBorder="1" applyAlignment="1">
      <alignment horizontal="center"/>
    </xf>
    <xf numFmtId="0" fontId="38" fillId="7" borderId="62" xfId="0" applyFont="1" applyFill="1" applyBorder="1" applyAlignment="1">
      <alignment horizontal="center"/>
    </xf>
    <xf numFmtId="0" fontId="34" fillId="7" borderId="63" xfId="0" applyFont="1" applyFill="1" applyBorder="1" applyAlignment="1">
      <alignment horizontal="center" vertical="center"/>
    </xf>
    <xf numFmtId="0" fontId="34" fillId="7" borderId="57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/>
    </xf>
    <xf numFmtId="0" fontId="29" fillId="7" borderId="61" xfId="0" applyFont="1" applyFill="1" applyBorder="1" applyAlignment="1">
      <alignment horizontal="center"/>
    </xf>
    <xf numFmtId="0" fontId="29" fillId="7" borderId="62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7" fillId="7" borderId="0" xfId="0" applyFont="1" applyFill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3" fillId="4" borderId="23" xfId="0" applyFont="1" applyFill="1" applyBorder="1" applyAlignment="1">
      <alignment horizontal="center"/>
    </xf>
    <xf numFmtId="0" fontId="4" fillId="4" borderId="23" xfId="0" applyFont="1" applyFill="1" applyBorder="1" applyAlignment="1">
      <alignment horizontal="center"/>
    </xf>
    <xf numFmtId="0" fontId="2" fillId="4" borderId="23" xfId="0" applyFont="1" applyFill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"/>
      <protection locked="0"/>
    </xf>
    <xf numFmtId="0" fontId="3" fillId="4" borderId="23" xfId="0" applyFont="1" applyFill="1" applyBorder="1" applyAlignment="1" applyProtection="1">
      <alignment horizontal="center"/>
      <protection locked="0"/>
    </xf>
    <xf numFmtId="0" fontId="4" fillId="4" borderId="23" xfId="0" applyFont="1" applyFill="1" applyBorder="1" applyAlignment="1" applyProtection="1">
      <alignment horizontal="center"/>
      <protection locked="0"/>
    </xf>
    <xf numFmtId="0" fontId="8" fillId="4" borderId="23" xfId="0" applyFont="1" applyFill="1" applyBorder="1" applyAlignment="1" applyProtection="1">
      <alignment horizontal="center"/>
      <protection locked="0"/>
    </xf>
    <xf numFmtId="0" fontId="4" fillId="4" borderId="24" xfId="0" applyFont="1" applyFill="1" applyBorder="1" applyAlignment="1" applyProtection="1">
      <alignment horizontal="center"/>
      <protection locked="0"/>
    </xf>
    <xf numFmtId="0" fontId="4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1" fontId="8" fillId="0" borderId="25" xfId="0" applyNumberFormat="1" applyFont="1" applyBorder="1" applyAlignment="1" applyProtection="1">
      <alignment horizontal="center"/>
      <protection locked="0"/>
    </xf>
    <xf numFmtId="1" fontId="8" fillId="4" borderId="23" xfId="0" applyNumberFormat="1" applyFont="1" applyFill="1" applyBorder="1" applyAlignment="1" applyProtection="1">
      <alignment horizontal="center"/>
      <protection locked="0"/>
    </xf>
    <xf numFmtId="0" fontId="21" fillId="7" borderId="60" xfId="0" applyFont="1" applyFill="1" applyBorder="1" applyAlignment="1" applyProtection="1">
      <alignment horizontal="left" vertical="top"/>
      <protection locked="0"/>
    </xf>
    <xf numFmtId="0" fontId="6" fillId="7" borderId="0" xfId="0" applyFont="1" applyFill="1" applyAlignment="1">
      <alignment horizontal="left" vertical="top"/>
    </xf>
    <xf numFmtId="0" fontId="5" fillId="7" borderId="0" xfId="0" applyFont="1" applyFill="1" applyAlignment="1">
      <alignment horizontal="left" vertical="top"/>
    </xf>
    <xf numFmtId="0" fontId="18" fillId="7" borderId="0" xfId="0" applyFont="1" applyFill="1" applyAlignment="1" applyProtection="1">
      <alignment horizontal="left" vertical="top"/>
      <protection locked="0"/>
    </xf>
    <xf numFmtId="164" fontId="3" fillId="3" borderId="1" xfId="0" applyNumberFormat="1" applyFont="1" applyFill="1" applyBorder="1" applyAlignment="1">
      <alignment horizontal="left" vertical="top"/>
    </xf>
    <xf numFmtId="0" fontId="3" fillId="3" borderId="7" xfId="0" applyFont="1" applyFill="1" applyBorder="1" applyAlignment="1">
      <alignment horizontal="left" vertical="top"/>
    </xf>
    <xf numFmtId="0" fontId="3" fillId="3" borderId="14" xfId="0" applyFont="1" applyFill="1" applyBorder="1" applyAlignment="1">
      <alignment horizontal="left" vertical="top"/>
    </xf>
    <xf numFmtId="0" fontId="3" fillId="3" borderId="16" xfId="0" applyFont="1" applyFill="1" applyBorder="1" applyAlignment="1">
      <alignment horizontal="left" vertical="top"/>
    </xf>
    <xf numFmtId="0" fontId="4" fillId="4" borderId="21" xfId="0" applyFont="1" applyFill="1" applyBorder="1" applyAlignment="1">
      <alignment horizontal="left" vertical="top"/>
    </xf>
    <xf numFmtId="0" fontId="12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9" fontId="15" fillId="0" borderId="0" xfId="0" applyNumberFormat="1" applyFont="1" applyAlignment="1">
      <alignment horizontal="left" vertical="top"/>
    </xf>
    <xf numFmtId="0" fontId="21" fillId="0" borderId="60" xfId="0" applyFont="1" applyBorder="1" applyAlignment="1" applyProtection="1">
      <alignment horizontal="left" vertical="top"/>
      <protection locked="0"/>
    </xf>
    <xf numFmtId="0" fontId="6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18" fillId="0" borderId="0" xfId="0" applyFont="1" applyAlignment="1" applyProtection="1">
      <alignment horizontal="left" vertical="top"/>
      <protection locked="0"/>
    </xf>
    <xf numFmtId="0" fontId="21" fillId="0" borderId="65" xfId="0" applyFont="1" applyBorder="1" applyAlignment="1">
      <alignment horizontal="left" vertical="top"/>
    </xf>
    <xf numFmtId="0" fontId="6" fillId="0" borderId="64" xfId="0" applyFont="1" applyBorder="1" applyAlignment="1">
      <alignment horizontal="left" vertical="top"/>
    </xf>
    <xf numFmtId="1" fontId="3" fillId="3" borderId="16" xfId="0" applyNumberFormat="1" applyFont="1" applyFill="1" applyBorder="1" applyAlignment="1">
      <alignment horizontal="left" vertical="top"/>
    </xf>
    <xf numFmtId="1" fontId="3" fillId="3" borderId="7" xfId="0" applyNumberFormat="1" applyFont="1" applyFill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</cellXfs>
  <cellStyles count="2">
    <cellStyle name="Milliers" xfId="1" builtinId="3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'!$T$8:$T$31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18</c:v>
                </c:pt>
                <c:pt idx="8">
                  <c:v>41</c:v>
                </c:pt>
                <c:pt idx="9">
                  <c:v>36</c:v>
                </c:pt>
                <c:pt idx="10">
                  <c:v>39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42</c:v>
                </c:pt>
                <c:pt idx="15">
                  <c:v>46</c:v>
                </c:pt>
                <c:pt idx="16">
                  <c:v>63</c:v>
                </c:pt>
                <c:pt idx="17">
                  <c:v>70</c:v>
                </c:pt>
                <c:pt idx="18">
                  <c:v>58</c:v>
                </c:pt>
                <c:pt idx="19">
                  <c:v>67</c:v>
                </c:pt>
                <c:pt idx="20">
                  <c:v>43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2624768"/>
        <c:axId val="222634752"/>
        <c:axId val="0"/>
      </c:area3DChart>
      <c:catAx>
        <c:axId val="22262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6347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263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6247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'!$B$32,'Comptage Vitesse Sens 1 60 '!$D$32,'Comptage Vitesse Sens 1 60 '!$F$32,'Comptage Vitesse Sens 1 60 '!$H$32,'Comptage Vitesse Sens 1 60 '!$J$32,'Comptage Vitesse Sens 1 60 '!$L$32,'Comptage Vitesse Sens 1 60 '!$N$32,'Comptage Vitesse Sens 1 60 '!$P$32,'Comptage Vitesse Sens 1 60 '!$R$32)</c:f>
              <c:numCache>
                <c:formatCode>General</c:formatCode>
                <c:ptCount val="9"/>
                <c:pt idx="0">
                  <c:v>593</c:v>
                </c:pt>
                <c:pt idx="1">
                  <c:v>82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7009280"/>
        <c:axId val="247010816"/>
        <c:axId val="0"/>
      </c:bar3DChart>
      <c:catAx>
        <c:axId val="24700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010816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4701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0092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'!$C$32,'Comptage Vitesse Sens 1 60 '!$E$32,'Comptage Vitesse Sens 1 60 '!$G$32,'Comptage Vitesse Sens 1 60 '!$I$32,'Comptage Vitesse Sens 1 60 '!$K$32,'Comptage Vitesse Sens 1 60 '!$M$32,'Comptage Vitesse Sens 1 60 '!$O$32,'Comptage Vitesse Sens 1 60 '!$Q$32,'Comptage Vitesse Sens 1 60 '!$S$32)</c:f>
              <c:numCache>
                <c:formatCode>General</c:formatCode>
                <c:ptCount val="9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7024640"/>
        <c:axId val="247071488"/>
        <c:axId val="0"/>
      </c:bar3DChart>
      <c:catAx>
        <c:axId val="24702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071488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47071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0246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'!$T$8:$T$31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18</c:v>
                </c:pt>
                <c:pt idx="8">
                  <c:v>41</c:v>
                </c:pt>
                <c:pt idx="9">
                  <c:v>36</c:v>
                </c:pt>
                <c:pt idx="10">
                  <c:v>39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42</c:v>
                </c:pt>
                <c:pt idx="15">
                  <c:v>46</c:v>
                </c:pt>
                <c:pt idx="16">
                  <c:v>63</c:v>
                </c:pt>
                <c:pt idx="17">
                  <c:v>70</c:v>
                </c:pt>
                <c:pt idx="18">
                  <c:v>58</c:v>
                </c:pt>
                <c:pt idx="19">
                  <c:v>67</c:v>
                </c:pt>
                <c:pt idx="20">
                  <c:v>43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7117696"/>
        <c:axId val="247119232"/>
        <c:axId val="0"/>
      </c:area3DChart>
      <c:catAx>
        <c:axId val="24711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119232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4711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1176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2736384"/>
        <c:axId val="222737920"/>
        <c:axId val="0"/>
      </c:area3DChart>
      <c:catAx>
        <c:axId val="22273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73792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2273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7363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'!$B$32,'Comptage Vitesse Sens 1 60 '!$D$32,'Comptage Vitesse Sens 1 60 '!$F$32,'Comptage Vitesse Sens 1 60 '!$H$32,'Comptage Vitesse Sens 1 60 '!$J$32,'Comptage Vitesse Sens 1 60 '!$L$32,'Comptage Vitesse Sens 1 60 '!$N$32,'Comptage Vitesse Sens 1 60 '!$P$32,'Comptage Vitesse Sens 1 60 '!$R$32)</c:f>
              <c:numCache>
                <c:formatCode>General</c:formatCode>
                <c:ptCount val="9"/>
                <c:pt idx="0">
                  <c:v>593</c:v>
                </c:pt>
                <c:pt idx="1">
                  <c:v>82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2750592"/>
        <c:axId val="222752128"/>
        <c:axId val="0"/>
      </c:bar3DChart>
      <c:catAx>
        <c:axId val="2227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75212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2275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7505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'!$C$32,'Comptage Vitesse Sens 1 60 '!$E$32,'Comptage Vitesse Sens 1 60 '!$G$32,'Comptage Vitesse Sens 1 60 '!$I$32,'Comptage Vitesse Sens 1 60 '!$K$32,'Comptage Vitesse Sens 1 60 '!$M$32,'Comptage Vitesse Sens 1 60 '!$O$32,'Comptage Vitesse Sens 1 60 '!$Q$32,'Comptage Vitesse Sens 1 60 '!$S$32)</c:f>
              <c:numCache>
                <c:formatCode>General</c:formatCode>
                <c:ptCount val="9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7108736"/>
        <c:axId val="247110272"/>
        <c:axId val="0"/>
      </c:bar3DChart>
      <c:catAx>
        <c:axId val="24710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11027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4711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1087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'!$T$138:$T$161</c:f>
              <c:numCache>
                <c:formatCode>General</c:formatCode>
                <c:ptCount val="24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13</c:v>
                </c:pt>
                <c:pt idx="8">
                  <c:v>35</c:v>
                </c:pt>
                <c:pt idx="9">
                  <c:v>30</c:v>
                </c:pt>
                <c:pt idx="10">
                  <c:v>27</c:v>
                </c:pt>
                <c:pt idx="11">
                  <c:v>31</c:v>
                </c:pt>
                <c:pt idx="12">
                  <c:v>46</c:v>
                </c:pt>
                <c:pt idx="13">
                  <c:v>51</c:v>
                </c:pt>
                <c:pt idx="14">
                  <c:v>43</c:v>
                </c:pt>
                <c:pt idx="15">
                  <c:v>49</c:v>
                </c:pt>
                <c:pt idx="16">
                  <c:v>52</c:v>
                </c:pt>
                <c:pt idx="17">
                  <c:v>79</c:v>
                </c:pt>
                <c:pt idx="18">
                  <c:v>64</c:v>
                </c:pt>
                <c:pt idx="19">
                  <c:v>43</c:v>
                </c:pt>
                <c:pt idx="20">
                  <c:v>54</c:v>
                </c:pt>
                <c:pt idx="21">
                  <c:v>26</c:v>
                </c:pt>
                <c:pt idx="22">
                  <c:v>17</c:v>
                </c:pt>
                <c:pt idx="2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7275520"/>
        <c:axId val="247277056"/>
        <c:axId val="0"/>
      </c:area3DChart>
      <c:catAx>
        <c:axId val="24727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277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7277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2755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7265152"/>
        <c:axId val="247266688"/>
        <c:axId val="0"/>
      </c:area3DChart>
      <c:catAx>
        <c:axId val="24726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266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7266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2651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'!$B$162,'Comptage Vitesse Sens 1 60 '!$D$162,'Comptage Vitesse Sens 1 60 '!$F$162,'Comptage Vitesse Sens 1 60 '!$H$162,'Comptage Vitesse Sens 1 60 '!$J$162,'Comptage Vitesse Sens 1 60 '!$L$162,'Comptage Vitesse Sens 1 60 '!$N$162,'Comptage Vitesse Sens 1 60 '!$P$162,'Comptage Vitesse Sens 1 60 '!$R$162)</c:f>
              <c:numCache>
                <c:formatCode>General</c:formatCode>
                <c:ptCount val="9"/>
                <c:pt idx="0">
                  <c:v>593</c:v>
                </c:pt>
                <c:pt idx="1">
                  <c:v>104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7324032"/>
        <c:axId val="247325824"/>
        <c:axId val="0"/>
      </c:bar3DChart>
      <c:catAx>
        <c:axId val="2473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325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732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3240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'!$C$162,'Comptage Vitesse Sens 1 60 '!$E$162,'Comptage Vitesse Sens 1 60 '!$G$162,'Comptage Vitesse Sens 1 60 '!$I$162,'Comptage Vitesse Sens 1 60 '!$K$162,'Comptage Vitesse Sens 1 60 '!$M$162,'Comptage Vitesse Sens 1 60 '!$O$162,'Comptage Vitesse Sens 1 60 '!$Q$162,'Comptage Vitesse Sens 1 60 '!$S$162)</c:f>
              <c:numCache>
                <c:formatCode>General</c:formatCode>
                <c:ptCount val="9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3554176"/>
        <c:axId val="223572352"/>
        <c:axId val="0"/>
      </c:bar3DChart>
      <c:catAx>
        <c:axId val="22355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572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3572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5541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2663808"/>
        <c:axId val="222665344"/>
        <c:axId val="0"/>
      </c:area3DChart>
      <c:catAx>
        <c:axId val="22266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665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2665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6638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'!$T$203:$T$226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7</c:v>
                </c:pt>
                <c:pt idx="7">
                  <c:v>16</c:v>
                </c:pt>
                <c:pt idx="8">
                  <c:v>36</c:v>
                </c:pt>
                <c:pt idx="9">
                  <c:v>39</c:v>
                </c:pt>
                <c:pt idx="10">
                  <c:v>32</c:v>
                </c:pt>
                <c:pt idx="11">
                  <c:v>33</c:v>
                </c:pt>
                <c:pt idx="12">
                  <c:v>37</c:v>
                </c:pt>
                <c:pt idx="13">
                  <c:v>41</c:v>
                </c:pt>
                <c:pt idx="14">
                  <c:v>28</c:v>
                </c:pt>
                <c:pt idx="15">
                  <c:v>46</c:v>
                </c:pt>
                <c:pt idx="16">
                  <c:v>64</c:v>
                </c:pt>
                <c:pt idx="17">
                  <c:v>69</c:v>
                </c:pt>
                <c:pt idx="18">
                  <c:v>75</c:v>
                </c:pt>
                <c:pt idx="19">
                  <c:v>62</c:v>
                </c:pt>
                <c:pt idx="20">
                  <c:v>56</c:v>
                </c:pt>
                <c:pt idx="21">
                  <c:v>25</c:v>
                </c:pt>
                <c:pt idx="22">
                  <c:v>18</c:v>
                </c:pt>
                <c:pt idx="2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7477760"/>
        <c:axId val="247479296"/>
        <c:axId val="0"/>
      </c:area3DChart>
      <c:catAx>
        <c:axId val="24747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4792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7479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4777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7332224"/>
        <c:axId val="247510144"/>
        <c:axId val="0"/>
      </c:area3DChart>
      <c:catAx>
        <c:axId val="24733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5101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7510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3322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'!$B$227,'Comptage Vitesse Sens 1 60 '!$D$227,'Comptage Vitesse Sens 1 60 '!$F$227,'Comptage Vitesse Sens 1 60 '!$H$227,'Comptage Vitesse Sens 1 60 '!$J$227,'Comptage Vitesse Sens 1 60 '!$L$227,'Comptage Vitesse Sens 1 60 '!$N$227,'Comptage Vitesse Sens 1 60 '!$P$227,'Comptage Vitesse Sens 1 60 '!$R$227)</c:f>
              <c:numCache>
                <c:formatCode>General</c:formatCode>
                <c:ptCount val="9"/>
                <c:pt idx="0">
                  <c:v>626</c:v>
                </c:pt>
                <c:pt idx="1">
                  <c:v>83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7538816"/>
        <c:axId val="247540352"/>
        <c:axId val="0"/>
      </c:bar3DChart>
      <c:catAx>
        <c:axId val="24753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540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754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5388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'!$C$227,'Comptage Vitesse Sens 1 60 '!$E$227,'Comptage Vitesse Sens 1 60 '!$G$227,'Comptage Vitesse Sens 1 60 '!$I$227,'Comptage Vitesse Sens 1 60 '!$K$227,'Comptage Vitesse Sens 1 60 '!$M$227,'Comptage Vitesse Sens 1 60 '!$O$227,'Comptage Vitesse Sens 1 60 '!$Q$227,'Comptage Vitesse Sens 1 60 '!$S$227)</c:f>
              <c:numCache>
                <c:formatCode>General</c:formatCode>
                <c:ptCount val="9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7591296"/>
        <c:axId val="247592832"/>
        <c:axId val="0"/>
      </c:bar3DChart>
      <c:catAx>
        <c:axId val="24759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592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759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5912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'!$T$268:$T$291</c:f>
              <c:numCache>
                <c:formatCode>General</c:formatCode>
                <c:ptCount val="24"/>
                <c:pt idx="0">
                  <c:v>13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11</c:v>
                </c:pt>
                <c:pt idx="7">
                  <c:v>21</c:v>
                </c:pt>
                <c:pt idx="8">
                  <c:v>42</c:v>
                </c:pt>
                <c:pt idx="9">
                  <c:v>39</c:v>
                </c:pt>
                <c:pt idx="10">
                  <c:v>39</c:v>
                </c:pt>
                <c:pt idx="11">
                  <c:v>51</c:v>
                </c:pt>
                <c:pt idx="12">
                  <c:v>37</c:v>
                </c:pt>
                <c:pt idx="13">
                  <c:v>35</c:v>
                </c:pt>
                <c:pt idx="14">
                  <c:v>48</c:v>
                </c:pt>
                <c:pt idx="15">
                  <c:v>65</c:v>
                </c:pt>
                <c:pt idx="16">
                  <c:v>67</c:v>
                </c:pt>
                <c:pt idx="17">
                  <c:v>76</c:v>
                </c:pt>
                <c:pt idx="18">
                  <c:v>77</c:v>
                </c:pt>
                <c:pt idx="19">
                  <c:v>61</c:v>
                </c:pt>
                <c:pt idx="20">
                  <c:v>54</c:v>
                </c:pt>
                <c:pt idx="21">
                  <c:v>29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7729152"/>
        <c:axId val="247730944"/>
        <c:axId val="0"/>
      </c:area3DChart>
      <c:catAx>
        <c:axId val="24772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730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773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7291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7747712"/>
        <c:axId val="247749248"/>
        <c:axId val="0"/>
      </c:area3DChart>
      <c:catAx>
        <c:axId val="24774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749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774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7477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'!$B$292,'Comptage Vitesse Sens 1 60 '!$D$292,'Comptage Vitesse Sens 1 60 '!$F$292,'Comptage Vitesse Sens 1 60 '!$H$292,'Comptage Vitesse Sens 1 60 '!$J$292,'Comptage Vitesse Sens 1 60 '!$L$292,'Comptage Vitesse Sens 1 60 '!$N$292,'Comptage Vitesse Sens 1 60 '!$P$292,'Comptage Vitesse Sens 1 60 '!$R$292)</c:f>
              <c:numCache>
                <c:formatCode>General</c:formatCode>
                <c:ptCount val="9"/>
                <c:pt idx="0">
                  <c:v>719</c:v>
                </c:pt>
                <c:pt idx="1">
                  <c:v>85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7798784"/>
        <c:axId val="247816960"/>
        <c:axId val="0"/>
      </c:bar3DChart>
      <c:catAx>
        <c:axId val="24779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816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7816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7987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'!$C$292,'Comptage Vitesse Sens 1 60 '!$E$292,'Comptage Vitesse Sens 1 60 '!$G$292,'Comptage Vitesse Sens 1 60 '!$I$292,'Comptage Vitesse Sens 1 60 '!$K$292,'Comptage Vitesse Sens 1 60 '!$M$292,'Comptage Vitesse Sens 1 60 '!$O$292,'Comptage Vitesse Sens 1 60 '!$Q$292,'Comptage Vitesse Sens 1 60 '!$S$292)</c:f>
              <c:numCache>
                <c:formatCode>General</c:formatCode>
                <c:ptCount val="9"/>
                <c:pt idx="0">
                  <c:v>12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7843072"/>
        <c:axId val="247930880"/>
        <c:axId val="0"/>
      </c:bar3DChart>
      <c:catAx>
        <c:axId val="24784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930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7930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8430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'!$T$333:$T$356</c:f>
              <c:numCache>
                <c:formatCode>General</c:formatCode>
                <c:ptCount val="24"/>
                <c:pt idx="0">
                  <c:v>14</c:v>
                </c:pt>
                <c:pt idx="1">
                  <c:v>7</c:v>
                </c:pt>
                <c:pt idx="2">
                  <c:v>7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10</c:v>
                </c:pt>
                <c:pt idx="7">
                  <c:v>7</c:v>
                </c:pt>
                <c:pt idx="8">
                  <c:v>21</c:v>
                </c:pt>
                <c:pt idx="9">
                  <c:v>34</c:v>
                </c:pt>
                <c:pt idx="10">
                  <c:v>25</c:v>
                </c:pt>
                <c:pt idx="11">
                  <c:v>42</c:v>
                </c:pt>
                <c:pt idx="12">
                  <c:v>58</c:v>
                </c:pt>
                <c:pt idx="13">
                  <c:v>36</c:v>
                </c:pt>
                <c:pt idx="14">
                  <c:v>28</c:v>
                </c:pt>
                <c:pt idx="15">
                  <c:v>44</c:v>
                </c:pt>
                <c:pt idx="16">
                  <c:v>59</c:v>
                </c:pt>
                <c:pt idx="17">
                  <c:v>50</c:v>
                </c:pt>
                <c:pt idx="18">
                  <c:v>54</c:v>
                </c:pt>
                <c:pt idx="19">
                  <c:v>68</c:v>
                </c:pt>
                <c:pt idx="20">
                  <c:v>34</c:v>
                </c:pt>
                <c:pt idx="21">
                  <c:v>20</c:v>
                </c:pt>
                <c:pt idx="22">
                  <c:v>20</c:v>
                </c:pt>
                <c:pt idx="2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7923840"/>
        <c:axId val="247925376"/>
        <c:axId val="0"/>
      </c:area3DChart>
      <c:catAx>
        <c:axId val="24792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9253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7925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9238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7372800"/>
        <c:axId val="247374592"/>
        <c:axId val="0"/>
      </c:area3DChart>
      <c:catAx>
        <c:axId val="24737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374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737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3728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'!$B$32,'Comptage Vitesse Sens 1 60 '!$D$32,'Comptage Vitesse Sens 1 60 '!$F$32,'Comptage Vitesse Sens 1 60 '!$H$32,'Comptage Vitesse Sens 1 60 '!$J$32,'Comptage Vitesse Sens 1 60 '!$L$32,'Comptage Vitesse Sens 1 60 '!$N$32,'Comptage Vitesse Sens 1 60 '!$P$32,'Comptage Vitesse Sens 1 60 '!$R$32)</c:f>
              <c:numCache>
                <c:formatCode>General</c:formatCode>
                <c:ptCount val="9"/>
                <c:pt idx="0">
                  <c:v>593</c:v>
                </c:pt>
                <c:pt idx="1">
                  <c:v>82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2763648"/>
        <c:axId val="222769536"/>
        <c:axId val="0"/>
      </c:bar3DChart>
      <c:catAx>
        <c:axId val="22276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769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2769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7636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'!$B$357,'Comptage Vitesse Sens 1 60 '!$D$357,'Comptage Vitesse Sens 1 60 '!$F$357,'Comptage Vitesse Sens 1 60 '!$H$357,'Comptage Vitesse Sens 1 60 '!$J$357,'Comptage Vitesse Sens 1 60 '!$L$357,'Comptage Vitesse Sens 1 60 '!$N$357,'Comptage Vitesse Sens 1 60 '!$P$357,'Comptage Vitesse Sens 1 60 '!$R$357)</c:f>
              <c:numCache>
                <c:formatCode>General</c:formatCode>
                <c:ptCount val="9"/>
                <c:pt idx="0">
                  <c:v>583</c:v>
                </c:pt>
                <c:pt idx="1">
                  <c:v>74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7980800"/>
        <c:axId val="247982336"/>
        <c:axId val="0"/>
      </c:bar3DChart>
      <c:catAx>
        <c:axId val="24798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982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798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9808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'!$C$357,'Comptage Vitesse Sens 1 60 '!$E$357,'Comptage Vitesse Sens 1 60 '!$G$357,'Comptage Vitesse Sens 1 60 '!$I$357,'Comptage Vitesse Sens 1 60 '!$K$357,'Comptage Vitesse Sens 1 60 '!$M$357,'Comptage Vitesse Sens 1 60 '!$O$357,'Comptage Vitesse Sens 1 60 '!$Q$357,'Comptage Vitesse Sens 1 60 '!$S$357)</c:f>
              <c:numCache>
                <c:formatCode>General</c:formatCode>
                <c:ptCount val="9"/>
                <c:pt idx="0">
                  <c:v>20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7996416"/>
        <c:axId val="247997952"/>
        <c:axId val="0"/>
      </c:bar3DChart>
      <c:catAx>
        <c:axId val="2479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997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7997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9964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'!$T$398:$T$421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4</c:v>
                </c:pt>
                <c:pt idx="3">
                  <c:v>7</c:v>
                </c:pt>
                <c:pt idx="4">
                  <c:v>4</c:v>
                </c:pt>
                <c:pt idx="5">
                  <c:v>2</c:v>
                </c:pt>
                <c:pt idx="6">
                  <c:v>7</c:v>
                </c:pt>
                <c:pt idx="7">
                  <c:v>2</c:v>
                </c:pt>
                <c:pt idx="8">
                  <c:v>5</c:v>
                </c:pt>
                <c:pt idx="9">
                  <c:v>14</c:v>
                </c:pt>
                <c:pt idx="10">
                  <c:v>22</c:v>
                </c:pt>
                <c:pt idx="11">
                  <c:v>41</c:v>
                </c:pt>
                <c:pt idx="12">
                  <c:v>52</c:v>
                </c:pt>
                <c:pt idx="13">
                  <c:v>41</c:v>
                </c:pt>
                <c:pt idx="14">
                  <c:v>31</c:v>
                </c:pt>
                <c:pt idx="15">
                  <c:v>28</c:v>
                </c:pt>
                <c:pt idx="16">
                  <c:v>59</c:v>
                </c:pt>
                <c:pt idx="17">
                  <c:v>42</c:v>
                </c:pt>
                <c:pt idx="18">
                  <c:v>60</c:v>
                </c:pt>
                <c:pt idx="19">
                  <c:v>59</c:v>
                </c:pt>
                <c:pt idx="20">
                  <c:v>44</c:v>
                </c:pt>
                <c:pt idx="21">
                  <c:v>26</c:v>
                </c:pt>
                <c:pt idx="22">
                  <c:v>17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8039680"/>
        <c:axId val="248041472"/>
        <c:axId val="0"/>
      </c:area3DChart>
      <c:catAx>
        <c:axId val="24803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04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804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0396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8074624"/>
        <c:axId val="248076160"/>
        <c:axId val="0"/>
      </c:area3DChart>
      <c:catAx>
        <c:axId val="24807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0761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807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0746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'!$B$422,'Comptage Vitesse Sens 1 60 '!$D$422,'Comptage Vitesse Sens 1 60 '!$F$422,'Comptage Vitesse Sens 1 60 '!$H$422,'Comptage Vitesse Sens 1 60 '!$J$422,'Comptage Vitesse Sens 1 60 '!$L$422,'Comptage Vitesse Sens 1 60 '!$N$422,'Comptage Vitesse Sens 1 60 '!$P$422,'Comptage Vitesse Sens 1 60 '!$R$422)</c:f>
              <c:numCache>
                <c:formatCode>General</c:formatCode>
                <c:ptCount val="9"/>
                <c:pt idx="0">
                  <c:v>555</c:v>
                </c:pt>
                <c:pt idx="1">
                  <c:v>55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8117120"/>
        <c:axId val="248118656"/>
        <c:axId val="0"/>
      </c:bar3DChart>
      <c:catAx>
        <c:axId val="24811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118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8118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1171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'!$C$422,'Comptage Vitesse Sens 1 60 '!$E$422,'Comptage Vitesse Sens 1 60 '!$G$422,'Comptage Vitesse Sens 1 60 '!$I$422,'Comptage Vitesse Sens 1 60 '!$K$422,'Comptage Vitesse Sens 1 60 '!$M$422,'Comptage Vitesse Sens 1 60 '!$O$422,'Comptage Vitesse Sens 1 60 '!$Q$422,'Comptage Vitesse Sens 1 60 '!$S$422)</c:f>
              <c:numCache>
                <c:formatCode>General</c:formatCode>
                <c:ptCount val="9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8312960"/>
        <c:axId val="248314496"/>
        <c:axId val="0"/>
      </c:bar3DChart>
      <c:catAx>
        <c:axId val="24831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314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831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3129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'!$T$528:$T$551</c:f>
              <c:numCache>
                <c:formatCode>0</c:formatCode>
                <c:ptCount val="24"/>
                <c:pt idx="0">
                  <c:v>10</c:v>
                </c:pt>
                <c:pt idx="1">
                  <c:v>5.4285714285714288</c:v>
                </c:pt>
                <c:pt idx="2">
                  <c:v>3</c:v>
                </c:pt>
                <c:pt idx="3">
                  <c:v>1.7142857142857142</c:v>
                </c:pt>
                <c:pt idx="4">
                  <c:v>1.5714285714285714</c:v>
                </c:pt>
                <c:pt idx="5">
                  <c:v>2.1428571428571428</c:v>
                </c:pt>
                <c:pt idx="6">
                  <c:v>7.7142857142857135</c:v>
                </c:pt>
                <c:pt idx="7">
                  <c:v>13.857142857142858</c:v>
                </c:pt>
                <c:pt idx="8">
                  <c:v>31</c:v>
                </c:pt>
                <c:pt idx="9">
                  <c:v>33.857142857142861</c:v>
                </c:pt>
                <c:pt idx="10">
                  <c:v>30.428571428571431</c:v>
                </c:pt>
                <c:pt idx="11">
                  <c:v>36.285714285714285</c:v>
                </c:pt>
                <c:pt idx="12">
                  <c:v>42.571428571428569</c:v>
                </c:pt>
                <c:pt idx="13">
                  <c:v>38.714285714285715</c:v>
                </c:pt>
                <c:pt idx="14">
                  <c:v>34.285714285714285</c:v>
                </c:pt>
                <c:pt idx="15">
                  <c:v>44.714285714285722</c:v>
                </c:pt>
                <c:pt idx="16">
                  <c:v>58.142857142857146</c:v>
                </c:pt>
                <c:pt idx="17">
                  <c:v>64.857142857142861</c:v>
                </c:pt>
                <c:pt idx="18">
                  <c:v>67</c:v>
                </c:pt>
                <c:pt idx="19">
                  <c:v>59.428571428571431</c:v>
                </c:pt>
                <c:pt idx="20">
                  <c:v>46.714285714285708</c:v>
                </c:pt>
                <c:pt idx="21">
                  <c:v>23.714285714285712</c:v>
                </c:pt>
                <c:pt idx="22">
                  <c:v>17.571428571428569</c:v>
                </c:pt>
                <c:pt idx="2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8303616"/>
        <c:axId val="248305152"/>
        <c:axId val="0"/>
      </c:area3DChart>
      <c:catAx>
        <c:axId val="24830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3051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8305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3036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'!$U$528:$U$551</c:f>
              <c:numCache>
                <c:formatCode>0</c:formatCode>
                <c:ptCount val="24"/>
                <c:pt idx="0">
                  <c:v>0.14285714285714285</c:v>
                </c:pt>
                <c:pt idx="1">
                  <c:v>0.14285714285714285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0.14285714285714285</c:v>
                </c:pt>
                <c:pt idx="7">
                  <c:v>0</c:v>
                </c:pt>
                <c:pt idx="8">
                  <c:v>0.14285714285714285</c:v>
                </c:pt>
                <c:pt idx="9">
                  <c:v>0.2857142857142857</c:v>
                </c:pt>
                <c:pt idx="10">
                  <c:v>1</c:v>
                </c:pt>
                <c:pt idx="11">
                  <c:v>1.1428571428571428</c:v>
                </c:pt>
                <c:pt idx="12">
                  <c:v>1.1428571428571428</c:v>
                </c:pt>
                <c:pt idx="13">
                  <c:v>0.85714285714285721</c:v>
                </c:pt>
                <c:pt idx="14">
                  <c:v>0.14285714285714285</c:v>
                </c:pt>
                <c:pt idx="15">
                  <c:v>0.8571428571428571</c:v>
                </c:pt>
                <c:pt idx="16">
                  <c:v>1.1428571428571428</c:v>
                </c:pt>
                <c:pt idx="17">
                  <c:v>1.2857142857142858</c:v>
                </c:pt>
                <c:pt idx="18">
                  <c:v>1.2857142857142856</c:v>
                </c:pt>
                <c:pt idx="19">
                  <c:v>1.1428571428571428</c:v>
                </c:pt>
                <c:pt idx="20">
                  <c:v>1</c:v>
                </c:pt>
                <c:pt idx="21">
                  <c:v>0.2857142857142857</c:v>
                </c:pt>
                <c:pt idx="22">
                  <c:v>0.42857142857142855</c:v>
                </c:pt>
                <c:pt idx="23">
                  <c:v>0.42857142857142855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8354688"/>
        <c:axId val="248356224"/>
        <c:axId val="0"/>
      </c:area3DChart>
      <c:catAx>
        <c:axId val="24835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356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8356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354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'!$B$552,'Comptage Vitesse Sens 1 60 '!$D$552,'Comptage Vitesse Sens 1 60 '!$F$552,'Comptage Vitesse Sens 1 60 '!$H$552,'Comptage Vitesse Sens 1 60 '!$J$552,'Comptage Vitesse Sens 1 60 '!$L$552,'Comptage Vitesse Sens 1 60 '!$N$552,'Comptage Vitesse Sens 1 60 '!$P$552,'Comptage Vitesse Sens 1 60 '!$R$552)</c:f>
              <c:numCache>
                <c:formatCode>General</c:formatCode>
                <c:ptCount val="9"/>
                <c:pt idx="0">
                  <c:v>608.85714285714289</c:v>
                </c:pt>
                <c:pt idx="1">
                  <c:v>77.142857142857153</c:v>
                </c:pt>
                <c:pt idx="2">
                  <c:v>2.4285714285714279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8450432"/>
        <c:axId val="248460416"/>
        <c:axId val="0"/>
      </c:bar3DChart>
      <c:catAx>
        <c:axId val="24845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460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8460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4504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'!$C$552,'Comptage Vitesse Sens 1 60 '!$E$552,'Comptage Vitesse Sens 1 60 '!$G$552,'Comptage Vitesse Sens 1 60 '!$I$552,'Comptage Vitesse Sens 1 60 '!$K$552,'Comptage Vitesse Sens 1 60 '!$M$552,'Comptage Vitesse Sens 1 60 '!$O$552,'Comptage Vitesse Sens 1 60 '!$Q$552,'Comptage Vitesse Sens 1 60 '!$S$552)</c:f>
              <c:numCache>
                <c:formatCode>General</c:formatCode>
                <c:ptCount val="9"/>
                <c:pt idx="0">
                  <c:v>12.000000000000002</c:v>
                </c:pt>
                <c:pt idx="1">
                  <c:v>0.99999999999999989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7691904"/>
        <c:axId val="247718272"/>
        <c:axId val="0"/>
      </c:bar3DChart>
      <c:catAx>
        <c:axId val="24769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718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771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76919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'!$C$32,'Comptage Vitesse Sens 1 60 '!$E$32,'Comptage Vitesse Sens 1 60 '!$G$32,'Comptage Vitesse Sens 1 60 '!$I$32,'Comptage Vitesse Sens 1 60 '!$K$32,'Comptage Vitesse Sens 1 60 '!$M$32,'Comptage Vitesse Sens 1 60 '!$O$32,'Comptage Vitesse Sens 1 60 '!$Q$32,'Comptage Vitesse Sens 1 60 '!$S$32)</c:f>
              <c:numCache>
                <c:formatCode>General</c:formatCode>
                <c:ptCount val="9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2803840"/>
        <c:axId val="222805376"/>
        <c:axId val="0"/>
      </c:bar3DChart>
      <c:catAx>
        <c:axId val="2228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805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2805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8038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'!$B$97,'Comptage Vitesse Sens 1 60 '!$D$97,'Comptage Vitesse Sens 1 60 '!$F$97,'Comptage Vitesse Sens 1 60 '!$H$97,'Comptage Vitesse Sens 1 60 '!$J$97,'Comptage Vitesse Sens 1 60 '!$L$97,'Comptage Vitesse Sens 1 60 '!$N$97,'Comptage Vitesse Sens 1 60 '!$P$97,'Comptage Vitesse Sens 1 60 '!$R$97)</c:f>
              <c:numCache>
                <c:formatCode>General</c:formatCode>
                <c:ptCount val="9"/>
                <c:pt idx="0">
                  <c:v>593</c:v>
                </c:pt>
                <c:pt idx="1">
                  <c:v>57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8513664"/>
        <c:axId val="248515200"/>
        <c:axId val="0"/>
      </c:bar3DChart>
      <c:catAx>
        <c:axId val="24851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515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8515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513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'!$T$463:$T$486</c:f>
              <c:numCache>
                <c:formatCode>0</c:formatCode>
                <c:ptCount val="24"/>
                <c:pt idx="0">
                  <c:v>7.8000000000000007</c:v>
                </c:pt>
                <c:pt idx="1">
                  <c:v>3</c:v>
                </c:pt>
                <c:pt idx="2">
                  <c:v>2</c:v>
                </c:pt>
                <c:pt idx="3">
                  <c:v>0.6</c:v>
                </c:pt>
                <c:pt idx="4">
                  <c:v>1.2</c:v>
                </c:pt>
                <c:pt idx="5">
                  <c:v>2</c:v>
                </c:pt>
                <c:pt idx="6">
                  <c:v>7.4</c:v>
                </c:pt>
                <c:pt idx="7">
                  <c:v>17.599999999999998</c:v>
                </c:pt>
                <c:pt idx="8">
                  <c:v>38.200000000000003</c:v>
                </c:pt>
                <c:pt idx="9">
                  <c:v>37.799999999999997</c:v>
                </c:pt>
                <c:pt idx="10">
                  <c:v>33.200000000000003</c:v>
                </c:pt>
                <c:pt idx="11">
                  <c:v>34.200000000000003</c:v>
                </c:pt>
                <c:pt idx="12">
                  <c:v>37.6</c:v>
                </c:pt>
                <c:pt idx="13">
                  <c:v>38.800000000000004</c:v>
                </c:pt>
                <c:pt idx="14">
                  <c:v>36.200000000000003</c:v>
                </c:pt>
                <c:pt idx="15">
                  <c:v>48.2</c:v>
                </c:pt>
                <c:pt idx="16">
                  <c:v>57.800000000000004</c:v>
                </c:pt>
                <c:pt idx="17">
                  <c:v>72.400000000000006</c:v>
                </c:pt>
                <c:pt idx="18">
                  <c:v>71</c:v>
                </c:pt>
                <c:pt idx="19">
                  <c:v>57.800000000000004</c:v>
                </c:pt>
                <c:pt idx="20">
                  <c:v>49.8</c:v>
                </c:pt>
                <c:pt idx="21">
                  <c:v>23.999999999999996</c:v>
                </c:pt>
                <c:pt idx="22">
                  <c:v>17.2</c:v>
                </c:pt>
                <c:pt idx="23">
                  <c:v>14.2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'!$B$463</c:f>
              <c:numCache>
                <c:formatCode>0</c:formatCode>
                <c:ptCount val="1"/>
                <c:pt idx="0">
                  <c:v>6.2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8525568"/>
        <c:axId val="248527104"/>
        <c:axId val="0"/>
      </c:area3DChart>
      <c:catAx>
        <c:axId val="24852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527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8527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5255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</c:v>
                </c:pt>
                <c:pt idx="9">
                  <c:v>0.4</c:v>
                </c:pt>
                <c:pt idx="10">
                  <c:v>1</c:v>
                </c:pt>
                <c:pt idx="11">
                  <c:v>0.8</c:v>
                </c:pt>
                <c:pt idx="12">
                  <c:v>1.4</c:v>
                </c:pt>
                <c:pt idx="13">
                  <c:v>0.6</c:v>
                </c:pt>
                <c:pt idx="14">
                  <c:v>0.2</c:v>
                </c:pt>
                <c:pt idx="15">
                  <c:v>0.8</c:v>
                </c:pt>
                <c:pt idx="16">
                  <c:v>0.4</c:v>
                </c:pt>
                <c:pt idx="17">
                  <c:v>1</c:v>
                </c:pt>
                <c:pt idx="18">
                  <c:v>1.2</c:v>
                </c:pt>
                <c:pt idx="19">
                  <c:v>0.8</c:v>
                </c:pt>
                <c:pt idx="20">
                  <c:v>1.4</c:v>
                </c:pt>
                <c:pt idx="21">
                  <c:v>0.2</c:v>
                </c:pt>
                <c:pt idx="22">
                  <c:v>0.60000000000000009</c:v>
                </c:pt>
                <c:pt idx="23">
                  <c:v>0.60000000000000009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8535680"/>
        <c:axId val="248721792"/>
        <c:axId val="0"/>
      </c:area3DChart>
      <c:catAx>
        <c:axId val="24853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7217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8721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5356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'!$B$552,'Comptage Vitesse Sens 1 60 '!$D$552,'Comptage Vitesse Sens 1 60 '!$F$552,'Comptage Vitesse Sens 1 60 '!$H$552,'Comptage Vitesse Sens 1 60 '!$J$552,'Comptage Vitesse Sens 1 60 '!$L$552,'Comptage Vitesse Sens 1 60 '!$N$552,'Comptage Vitesse Sens 1 60 '!$P$552,'Comptage Vitesse Sens 1 60 '!$R$552)</c:f>
              <c:numCache>
                <c:formatCode>General</c:formatCode>
                <c:ptCount val="9"/>
                <c:pt idx="0">
                  <c:v>608.85714285714289</c:v>
                </c:pt>
                <c:pt idx="1">
                  <c:v>77.142857142857153</c:v>
                </c:pt>
                <c:pt idx="2">
                  <c:v>2.4285714285714279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8758656"/>
        <c:axId val="248760192"/>
        <c:axId val="0"/>
      </c:bar3DChart>
      <c:catAx>
        <c:axId val="24875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760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8760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7586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'!$C$552,'Comptage Vitesse Sens 1 60 '!$E$552,'Comptage Vitesse Sens 1 60 '!$G$552,'Comptage Vitesse Sens 1 60 '!$I$552,'Comptage Vitesse Sens 1 60 '!$K$552,'Comptage Vitesse Sens 1 60 '!$M$552,'Comptage Vitesse Sens 1 60 '!$O$552,'Comptage Vitesse Sens 1 60 '!$Q$552,'Comptage Vitesse Sens 1 60 '!$S$552)</c:f>
              <c:numCache>
                <c:formatCode>General</c:formatCode>
                <c:ptCount val="9"/>
                <c:pt idx="0">
                  <c:v>12.000000000000002</c:v>
                </c:pt>
                <c:pt idx="1">
                  <c:v>0.99999999999999989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8180096"/>
        <c:axId val="248181888"/>
        <c:axId val="0"/>
      </c:bar3DChart>
      <c:catAx>
        <c:axId val="24818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181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8181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180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18</c:v>
                </c:pt>
                <c:pt idx="8">
                  <c:v>41</c:v>
                </c:pt>
                <c:pt idx="9">
                  <c:v>36</c:v>
                </c:pt>
                <c:pt idx="10">
                  <c:v>39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42</c:v>
                </c:pt>
                <c:pt idx="15">
                  <c:v>46</c:v>
                </c:pt>
                <c:pt idx="16">
                  <c:v>63</c:v>
                </c:pt>
                <c:pt idx="17">
                  <c:v>70</c:v>
                </c:pt>
                <c:pt idx="18">
                  <c:v>58</c:v>
                </c:pt>
                <c:pt idx="19">
                  <c:v>67</c:v>
                </c:pt>
                <c:pt idx="20">
                  <c:v>43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7215616"/>
        <c:axId val="211186432"/>
        <c:axId val="0"/>
      </c:area3DChart>
      <c:catAx>
        <c:axId val="20721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186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1186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2156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1624704"/>
        <c:axId val="211626240"/>
        <c:axId val="0"/>
      </c:area3DChart>
      <c:catAx>
        <c:axId val="21162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626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162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6247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593</c:v>
                </c:pt>
                <c:pt idx="1">
                  <c:v>82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1658624"/>
        <c:axId val="211660160"/>
        <c:axId val="0"/>
      </c:bar3DChart>
      <c:catAx>
        <c:axId val="21165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660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166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658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1684736"/>
        <c:axId val="211702912"/>
        <c:axId val="0"/>
      </c:bar3DChart>
      <c:catAx>
        <c:axId val="21168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70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1702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6847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MinB'!$T$73:$T$96</c:f>
              <c:numCache>
                <c:formatCode>General</c:formatCode>
                <c:ptCount val="24"/>
                <c:pt idx="0">
                  <c:v>8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10</c:v>
                </c:pt>
                <c:pt idx="7">
                  <c:v>20</c:v>
                </c:pt>
                <c:pt idx="8">
                  <c:v>37</c:v>
                </c:pt>
                <c:pt idx="9">
                  <c:v>45</c:v>
                </c:pt>
                <c:pt idx="10">
                  <c:v>29</c:v>
                </c:pt>
                <c:pt idx="11">
                  <c:v>27</c:v>
                </c:pt>
                <c:pt idx="12">
                  <c:v>38</c:v>
                </c:pt>
                <c:pt idx="13">
                  <c:v>37</c:v>
                </c:pt>
                <c:pt idx="14">
                  <c:v>20</c:v>
                </c:pt>
                <c:pt idx="15">
                  <c:v>35</c:v>
                </c:pt>
                <c:pt idx="16">
                  <c:v>43</c:v>
                </c:pt>
                <c:pt idx="17">
                  <c:v>68</c:v>
                </c:pt>
                <c:pt idx="18">
                  <c:v>81</c:v>
                </c:pt>
                <c:pt idx="19">
                  <c:v>56</c:v>
                </c:pt>
                <c:pt idx="20">
                  <c:v>42</c:v>
                </c:pt>
                <c:pt idx="21">
                  <c:v>23</c:v>
                </c:pt>
                <c:pt idx="22">
                  <c:v>14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1729792"/>
        <c:axId val="211747968"/>
        <c:axId val="0"/>
      </c:area3DChart>
      <c:catAx>
        <c:axId val="21172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747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1747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7297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'!$T$73:$T$96</c:f>
              <c:numCache>
                <c:formatCode>General</c:formatCode>
                <c:ptCount val="24"/>
                <c:pt idx="0">
                  <c:v>8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10</c:v>
                </c:pt>
                <c:pt idx="7">
                  <c:v>20</c:v>
                </c:pt>
                <c:pt idx="8">
                  <c:v>37</c:v>
                </c:pt>
                <c:pt idx="9">
                  <c:v>45</c:v>
                </c:pt>
                <c:pt idx="10">
                  <c:v>29</c:v>
                </c:pt>
                <c:pt idx="11">
                  <c:v>27</c:v>
                </c:pt>
                <c:pt idx="12">
                  <c:v>38</c:v>
                </c:pt>
                <c:pt idx="13">
                  <c:v>37</c:v>
                </c:pt>
                <c:pt idx="14">
                  <c:v>20</c:v>
                </c:pt>
                <c:pt idx="15">
                  <c:v>35</c:v>
                </c:pt>
                <c:pt idx="16">
                  <c:v>43</c:v>
                </c:pt>
                <c:pt idx="17">
                  <c:v>68</c:v>
                </c:pt>
                <c:pt idx="18">
                  <c:v>81</c:v>
                </c:pt>
                <c:pt idx="19">
                  <c:v>56</c:v>
                </c:pt>
                <c:pt idx="20">
                  <c:v>42</c:v>
                </c:pt>
                <c:pt idx="21">
                  <c:v>23</c:v>
                </c:pt>
                <c:pt idx="22">
                  <c:v>14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3499392"/>
        <c:axId val="223500928"/>
        <c:axId val="0"/>
      </c:area3DChart>
      <c:catAx>
        <c:axId val="22349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5009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3500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4993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1780736"/>
        <c:axId val="211782272"/>
        <c:axId val="0"/>
      </c:area3DChart>
      <c:catAx>
        <c:axId val="21178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7822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1782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7807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MinB'!$C$97,'Comptage Vitesse Sens 1 60 MinB'!$E$97,'Comptage Vitesse Sens 1 60 MinB'!$G$97,'Comptage Vitesse Sens 1 60 MinB'!$I$97,'Comptage Vitesse Sens 1 60 MinB'!$K$97,'Comptage Vitesse Sens 1 60 MinB'!$M$97,'Comptage Vitesse Sens 1 60 MinB'!$O$97,'Comptage Vitesse Sens 1 60 MinB'!$Q$97,'Comptage Vitesse Sens 1 60 MinB'!$S$97)</c:f>
              <c:numCache>
                <c:formatCode>General</c:formatCode>
                <c:ptCount val="9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079360"/>
        <c:axId val="212080896"/>
        <c:axId val="0"/>
      </c:bar3DChart>
      <c:catAx>
        <c:axId val="21207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08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08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0793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18</c:v>
                </c:pt>
                <c:pt idx="8">
                  <c:v>41</c:v>
                </c:pt>
                <c:pt idx="9">
                  <c:v>36</c:v>
                </c:pt>
                <c:pt idx="10">
                  <c:v>39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42</c:v>
                </c:pt>
                <c:pt idx="15">
                  <c:v>46</c:v>
                </c:pt>
                <c:pt idx="16">
                  <c:v>63</c:v>
                </c:pt>
                <c:pt idx="17">
                  <c:v>70</c:v>
                </c:pt>
                <c:pt idx="18">
                  <c:v>58</c:v>
                </c:pt>
                <c:pt idx="19">
                  <c:v>67</c:v>
                </c:pt>
                <c:pt idx="20">
                  <c:v>43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134144"/>
        <c:axId val="212135936"/>
        <c:axId val="0"/>
      </c:area3DChart>
      <c:catAx>
        <c:axId val="21213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13593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12135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1341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1902464"/>
        <c:axId val="211904000"/>
        <c:axId val="0"/>
      </c:area3DChart>
      <c:catAx>
        <c:axId val="2119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90400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11904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9024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593</c:v>
                </c:pt>
                <c:pt idx="1">
                  <c:v>82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1932288"/>
        <c:axId val="211933824"/>
        <c:axId val="0"/>
      </c:bar3DChart>
      <c:catAx>
        <c:axId val="21193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93382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1193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932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1970688"/>
        <c:axId val="211992960"/>
        <c:axId val="0"/>
      </c:bar3DChart>
      <c:catAx>
        <c:axId val="2119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992960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11992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9706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18</c:v>
                </c:pt>
                <c:pt idx="8">
                  <c:v>41</c:v>
                </c:pt>
                <c:pt idx="9">
                  <c:v>36</c:v>
                </c:pt>
                <c:pt idx="10">
                  <c:v>39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42</c:v>
                </c:pt>
                <c:pt idx="15">
                  <c:v>46</c:v>
                </c:pt>
                <c:pt idx="16">
                  <c:v>63</c:v>
                </c:pt>
                <c:pt idx="17">
                  <c:v>70</c:v>
                </c:pt>
                <c:pt idx="18">
                  <c:v>58</c:v>
                </c:pt>
                <c:pt idx="19">
                  <c:v>67</c:v>
                </c:pt>
                <c:pt idx="20">
                  <c:v>43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026112"/>
        <c:axId val="212027648"/>
        <c:axId val="0"/>
      </c:area3DChart>
      <c:catAx>
        <c:axId val="2120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027648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12027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026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064896"/>
        <c:axId val="212066688"/>
        <c:axId val="0"/>
      </c:area3DChart>
      <c:catAx>
        <c:axId val="21206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06668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12066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0648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593</c:v>
                </c:pt>
                <c:pt idx="1">
                  <c:v>82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152320"/>
        <c:axId val="212153856"/>
        <c:axId val="0"/>
      </c:bar3DChart>
      <c:catAx>
        <c:axId val="2121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153856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12153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1523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272640"/>
        <c:axId val="212274176"/>
        <c:axId val="0"/>
      </c:bar3DChart>
      <c:catAx>
        <c:axId val="21227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274176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12274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2726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3493120"/>
        <c:axId val="223515392"/>
        <c:axId val="0"/>
      </c:area3DChart>
      <c:catAx>
        <c:axId val="2234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515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351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4931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MinB'!$T$138:$T$161</c:f>
              <c:numCache>
                <c:formatCode>General</c:formatCode>
                <c:ptCount val="24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13</c:v>
                </c:pt>
                <c:pt idx="8">
                  <c:v>35</c:v>
                </c:pt>
                <c:pt idx="9">
                  <c:v>30</c:v>
                </c:pt>
                <c:pt idx="10">
                  <c:v>27</c:v>
                </c:pt>
                <c:pt idx="11">
                  <c:v>31</c:v>
                </c:pt>
                <c:pt idx="12">
                  <c:v>46</c:v>
                </c:pt>
                <c:pt idx="13">
                  <c:v>51</c:v>
                </c:pt>
                <c:pt idx="14">
                  <c:v>43</c:v>
                </c:pt>
                <c:pt idx="15">
                  <c:v>49</c:v>
                </c:pt>
                <c:pt idx="16">
                  <c:v>52</c:v>
                </c:pt>
                <c:pt idx="17">
                  <c:v>79</c:v>
                </c:pt>
                <c:pt idx="18">
                  <c:v>64</c:v>
                </c:pt>
                <c:pt idx="19">
                  <c:v>43</c:v>
                </c:pt>
                <c:pt idx="20">
                  <c:v>54</c:v>
                </c:pt>
                <c:pt idx="21">
                  <c:v>26</c:v>
                </c:pt>
                <c:pt idx="22">
                  <c:v>17</c:v>
                </c:pt>
                <c:pt idx="2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286464"/>
        <c:axId val="212316928"/>
        <c:axId val="0"/>
      </c:area3DChart>
      <c:catAx>
        <c:axId val="2122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3169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316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2864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4155392"/>
        <c:axId val="144156928"/>
        <c:axId val="0"/>
      </c:area3DChart>
      <c:catAx>
        <c:axId val="14415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569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156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553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MinB'!$B$162,'Comptage Vitesse Sens 1 60 MinB'!$D$162,'Comptage Vitesse Sens 1 60 MinB'!$F$162,'Comptage Vitesse Sens 1 60 MinB'!$H$162,'Comptage Vitesse Sens 1 60 MinB'!$J$162,'Comptage Vitesse Sens 1 60 MinB'!$L$162,'Comptage Vitesse Sens 1 60 MinB'!$N$162,'Comptage Vitesse Sens 1 60 MinB'!$P$162,'Comptage Vitesse Sens 1 60 MinB'!$R$162)</c:f>
              <c:numCache>
                <c:formatCode>General</c:formatCode>
                <c:ptCount val="9"/>
                <c:pt idx="0">
                  <c:v>593</c:v>
                </c:pt>
                <c:pt idx="1">
                  <c:v>104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4641408"/>
        <c:axId val="184642944"/>
        <c:axId val="0"/>
      </c:bar3DChart>
      <c:catAx>
        <c:axId val="18464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642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642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641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MinB'!$C$162,'Comptage Vitesse Sens 1 60 MinB'!$E$162,'Comptage Vitesse Sens 1 60 MinB'!$G$162,'Comptage Vitesse Sens 1 60 MinB'!$I$162,'Comptage Vitesse Sens 1 60 MinB'!$K$162,'Comptage Vitesse Sens 1 60 MinB'!$M$162,'Comptage Vitesse Sens 1 60 MinB'!$O$162,'Comptage Vitesse Sens 1 60 MinB'!$Q$162,'Comptage Vitesse Sens 1 60 MinB'!$S$162)</c:f>
              <c:numCache>
                <c:formatCode>General</c:formatCode>
                <c:ptCount val="9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610432"/>
        <c:axId val="212628608"/>
        <c:axId val="0"/>
      </c:bar3DChart>
      <c:catAx>
        <c:axId val="21261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628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628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6104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MinB'!$T$203:$T$226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7</c:v>
                </c:pt>
                <c:pt idx="7">
                  <c:v>16</c:v>
                </c:pt>
                <c:pt idx="8">
                  <c:v>36</c:v>
                </c:pt>
                <c:pt idx="9">
                  <c:v>39</c:v>
                </c:pt>
                <c:pt idx="10">
                  <c:v>32</c:v>
                </c:pt>
                <c:pt idx="11">
                  <c:v>33</c:v>
                </c:pt>
                <c:pt idx="12">
                  <c:v>37</c:v>
                </c:pt>
                <c:pt idx="13">
                  <c:v>41</c:v>
                </c:pt>
                <c:pt idx="14">
                  <c:v>28</c:v>
                </c:pt>
                <c:pt idx="15">
                  <c:v>46</c:v>
                </c:pt>
                <c:pt idx="16">
                  <c:v>64</c:v>
                </c:pt>
                <c:pt idx="17">
                  <c:v>69</c:v>
                </c:pt>
                <c:pt idx="18">
                  <c:v>75</c:v>
                </c:pt>
                <c:pt idx="19">
                  <c:v>62</c:v>
                </c:pt>
                <c:pt idx="20">
                  <c:v>56</c:v>
                </c:pt>
                <c:pt idx="21">
                  <c:v>25</c:v>
                </c:pt>
                <c:pt idx="22">
                  <c:v>18</c:v>
                </c:pt>
                <c:pt idx="2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473728"/>
        <c:axId val="212475264"/>
        <c:axId val="0"/>
      </c:area3DChart>
      <c:catAx>
        <c:axId val="2124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475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475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4737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483456"/>
        <c:axId val="212509824"/>
        <c:axId val="0"/>
      </c:area3DChart>
      <c:catAx>
        <c:axId val="21248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509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50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483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MinB'!$B$227,'Comptage Vitesse Sens 1 60 MinB'!$D$227,'Comptage Vitesse Sens 1 60 MinB'!$F$227,'Comptage Vitesse Sens 1 60 MinB'!$H$227,'Comptage Vitesse Sens 1 60 MinB'!$J$227,'Comptage Vitesse Sens 1 60 MinB'!$L$227,'Comptage Vitesse Sens 1 60 MinB'!$N$227,'Comptage Vitesse Sens 1 60 MinB'!$P$227,'Comptage Vitesse Sens 1 60 MinB'!$R$227)</c:f>
              <c:numCache>
                <c:formatCode>General</c:formatCode>
                <c:ptCount val="9"/>
                <c:pt idx="0">
                  <c:v>626</c:v>
                </c:pt>
                <c:pt idx="1">
                  <c:v>83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542208"/>
        <c:axId val="212543744"/>
        <c:axId val="0"/>
      </c:bar3DChart>
      <c:catAx>
        <c:axId val="2125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543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54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5422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MinB'!$C$227,'Comptage Vitesse Sens 1 60 MinB'!$E$227,'Comptage Vitesse Sens 1 60 MinB'!$G$227,'Comptage Vitesse Sens 1 60 MinB'!$I$227,'Comptage Vitesse Sens 1 60 MinB'!$K$227,'Comptage Vitesse Sens 1 60 MinB'!$M$227,'Comptage Vitesse Sens 1 60 MinB'!$O$227,'Comptage Vitesse Sens 1 60 MinB'!$Q$227,'Comptage Vitesse Sens 1 60 MinB'!$S$227)</c:f>
              <c:numCache>
                <c:formatCode>General</c:formatCode>
                <c:ptCount val="9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592896"/>
        <c:axId val="212594688"/>
        <c:axId val="0"/>
      </c:bar3DChart>
      <c:catAx>
        <c:axId val="21259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594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59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5928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MinB'!$T$268:$T$291</c:f>
              <c:numCache>
                <c:formatCode>General</c:formatCode>
                <c:ptCount val="24"/>
                <c:pt idx="0">
                  <c:v>13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11</c:v>
                </c:pt>
                <c:pt idx="7">
                  <c:v>21</c:v>
                </c:pt>
                <c:pt idx="8">
                  <c:v>42</c:v>
                </c:pt>
                <c:pt idx="9">
                  <c:v>39</c:v>
                </c:pt>
                <c:pt idx="10">
                  <c:v>39</c:v>
                </c:pt>
                <c:pt idx="11">
                  <c:v>51</c:v>
                </c:pt>
                <c:pt idx="12">
                  <c:v>37</c:v>
                </c:pt>
                <c:pt idx="13">
                  <c:v>35</c:v>
                </c:pt>
                <c:pt idx="14">
                  <c:v>48</c:v>
                </c:pt>
                <c:pt idx="15">
                  <c:v>65</c:v>
                </c:pt>
                <c:pt idx="16">
                  <c:v>67</c:v>
                </c:pt>
                <c:pt idx="17">
                  <c:v>76</c:v>
                </c:pt>
                <c:pt idx="18">
                  <c:v>77</c:v>
                </c:pt>
                <c:pt idx="19">
                  <c:v>61</c:v>
                </c:pt>
                <c:pt idx="20">
                  <c:v>54</c:v>
                </c:pt>
                <c:pt idx="21">
                  <c:v>29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938752"/>
        <c:axId val="212940288"/>
        <c:axId val="0"/>
      </c:area3DChart>
      <c:catAx>
        <c:axId val="2129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9402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94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9387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731392"/>
        <c:axId val="212732928"/>
        <c:axId val="0"/>
      </c:area3DChart>
      <c:catAx>
        <c:axId val="21273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7329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732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7313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'Comptage Vitesse Sens 1 60 '!$V$54:$V$62</c:f>
              <c:numCache>
                <c:formatCode>General</c:formatCode>
                <c:ptCount val="9"/>
              </c:numCache>
            </c:numRef>
          </c:cat>
          <c:val>
            <c:numRef>
              <c:f>('Comptage Vitesse Sens 1 60 '!$C$97,'Comptage Vitesse Sens 1 60 '!$E$97,'Comptage Vitesse Sens 1 60 '!$G$97,'Comptage Vitesse Sens 1 60 '!$I$97,'Comptage Vitesse Sens 1 60 '!$K$97,'Comptage Vitesse Sens 1 60 '!$M$97,'Comptage Vitesse Sens 1 60 '!$O$97,'Comptage Vitesse Sens 1 60 '!$Q$97,'Comptage Vitesse Sens 1 60 '!$S$97)</c:f>
              <c:numCache>
                <c:formatCode>General</c:formatCode>
                <c:ptCount val="9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3692672"/>
        <c:axId val="223694208"/>
        <c:axId val="0"/>
      </c:bar3DChart>
      <c:catAx>
        <c:axId val="2236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694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3694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6926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MinB'!$B$292,'Comptage Vitesse Sens 1 60 MinB'!$D$292,'Comptage Vitesse Sens 1 60 MinB'!$F$292,'Comptage Vitesse Sens 1 60 MinB'!$H$292,'Comptage Vitesse Sens 1 60 MinB'!$J$292,'Comptage Vitesse Sens 1 60 MinB'!$L$292,'Comptage Vitesse Sens 1 60 MinB'!$N$292,'Comptage Vitesse Sens 1 60 MinB'!$P$292,'Comptage Vitesse Sens 1 60 MinB'!$R$292)</c:f>
              <c:numCache>
                <c:formatCode>General</c:formatCode>
                <c:ptCount val="9"/>
                <c:pt idx="0">
                  <c:v>719</c:v>
                </c:pt>
                <c:pt idx="1">
                  <c:v>85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744832"/>
        <c:axId val="212791680"/>
        <c:axId val="0"/>
      </c:bar3DChart>
      <c:catAx>
        <c:axId val="21274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791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79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7448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MinB'!$C$292,'Comptage Vitesse Sens 1 60 MinB'!$E$292,'Comptage Vitesse Sens 1 60 MinB'!$G$292,'Comptage Vitesse Sens 1 60 MinB'!$I$292,'Comptage Vitesse Sens 1 60 MinB'!$K$292,'Comptage Vitesse Sens 1 60 MinB'!$M$292,'Comptage Vitesse Sens 1 60 MinB'!$O$292,'Comptage Vitesse Sens 1 60 MinB'!$Q$292,'Comptage Vitesse Sens 1 60 MinB'!$S$292)</c:f>
              <c:numCache>
                <c:formatCode>General</c:formatCode>
                <c:ptCount val="9"/>
                <c:pt idx="0">
                  <c:v>12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812160"/>
        <c:axId val="212813696"/>
        <c:axId val="0"/>
      </c:bar3DChart>
      <c:catAx>
        <c:axId val="21281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813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81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8121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MinB'!$T$333:$T$356</c:f>
              <c:numCache>
                <c:formatCode>General</c:formatCode>
                <c:ptCount val="24"/>
                <c:pt idx="0">
                  <c:v>14</c:v>
                </c:pt>
                <c:pt idx="1">
                  <c:v>7</c:v>
                </c:pt>
                <c:pt idx="2">
                  <c:v>7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10</c:v>
                </c:pt>
                <c:pt idx="7">
                  <c:v>7</c:v>
                </c:pt>
                <c:pt idx="8">
                  <c:v>21</c:v>
                </c:pt>
                <c:pt idx="9">
                  <c:v>34</c:v>
                </c:pt>
                <c:pt idx="10">
                  <c:v>25</c:v>
                </c:pt>
                <c:pt idx="11">
                  <c:v>42</c:v>
                </c:pt>
                <c:pt idx="12">
                  <c:v>58</c:v>
                </c:pt>
                <c:pt idx="13">
                  <c:v>36</c:v>
                </c:pt>
                <c:pt idx="14">
                  <c:v>28</c:v>
                </c:pt>
                <c:pt idx="15">
                  <c:v>44</c:v>
                </c:pt>
                <c:pt idx="16">
                  <c:v>59</c:v>
                </c:pt>
                <c:pt idx="17">
                  <c:v>50</c:v>
                </c:pt>
                <c:pt idx="18">
                  <c:v>54</c:v>
                </c:pt>
                <c:pt idx="19">
                  <c:v>68</c:v>
                </c:pt>
                <c:pt idx="20">
                  <c:v>34</c:v>
                </c:pt>
                <c:pt idx="21">
                  <c:v>20</c:v>
                </c:pt>
                <c:pt idx="22">
                  <c:v>20</c:v>
                </c:pt>
                <c:pt idx="2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851328"/>
        <c:axId val="212853120"/>
        <c:axId val="0"/>
      </c:area3DChart>
      <c:catAx>
        <c:axId val="2128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8531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853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8513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906368"/>
        <c:axId val="212907904"/>
        <c:axId val="0"/>
      </c:area3DChart>
      <c:catAx>
        <c:axId val="21290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907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90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9063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MinB'!$B$357,'Comptage Vitesse Sens 1 60 MinB'!$D$357,'Comptage Vitesse Sens 1 60 MinB'!$F$357,'Comptage Vitesse Sens 1 60 MinB'!$H$357,'Comptage Vitesse Sens 1 60 MinB'!$J$357,'Comptage Vitesse Sens 1 60 MinB'!$L$357,'Comptage Vitesse Sens 1 60 MinB'!$N$357,'Comptage Vitesse Sens 1 60 MinB'!$P$357,'Comptage Vitesse Sens 1 60 MinB'!$R$357)</c:f>
              <c:numCache>
                <c:formatCode>General</c:formatCode>
                <c:ptCount val="9"/>
                <c:pt idx="0">
                  <c:v>583</c:v>
                </c:pt>
                <c:pt idx="1">
                  <c:v>74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329408"/>
        <c:axId val="213330944"/>
        <c:axId val="0"/>
      </c:bar3DChart>
      <c:catAx>
        <c:axId val="21332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330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33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329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MinB'!$C$357,'Comptage Vitesse Sens 1 60 MinB'!$E$357,'Comptage Vitesse Sens 1 60 MinB'!$G$357,'Comptage Vitesse Sens 1 60 MinB'!$I$357,'Comptage Vitesse Sens 1 60 MinB'!$K$357,'Comptage Vitesse Sens 1 60 MinB'!$M$357,'Comptage Vitesse Sens 1 60 MinB'!$O$357,'Comptage Vitesse Sens 1 60 MinB'!$Q$357,'Comptage Vitesse Sens 1 60 MinB'!$S$357)</c:f>
              <c:numCache>
                <c:formatCode>General</c:formatCode>
                <c:ptCount val="9"/>
                <c:pt idx="0">
                  <c:v>20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347328"/>
        <c:axId val="213385984"/>
        <c:axId val="0"/>
      </c:bar3DChart>
      <c:catAx>
        <c:axId val="21334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385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38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3473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MinB'!$T$398:$T$421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4</c:v>
                </c:pt>
                <c:pt idx="3">
                  <c:v>7</c:v>
                </c:pt>
                <c:pt idx="4">
                  <c:v>4</c:v>
                </c:pt>
                <c:pt idx="5">
                  <c:v>2</c:v>
                </c:pt>
                <c:pt idx="6">
                  <c:v>7</c:v>
                </c:pt>
                <c:pt idx="7">
                  <c:v>2</c:v>
                </c:pt>
                <c:pt idx="8">
                  <c:v>5</c:v>
                </c:pt>
                <c:pt idx="9">
                  <c:v>14</c:v>
                </c:pt>
                <c:pt idx="10">
                  <c:v>22</c:v>
                </c:pt>
                <c:pt idx="11">
                  <c:v>41</c:v>
                </c:pt>
                <c:pt idx="12">
                  <c:v>52</c:v>
                </c:pt>
                <c:pt idx="13">
                  <c:v>41</c:v>
                </c:pt>
                <c:pt idx="14">
                  <c:v>31</c:v>
                </c:pt>
                <c:pt idx="15">
                  <c:v>28</c:v>
                </c:pt>
                <c:pt idx="16">
                  <c:v>59</c:v>
                </c:pt>
                <c:pt idx="17">
                  <c:v>42</c:v>
                </c:pt>
                <c:pt idx="18">
                  <c:v>60</c:v>
                </c:pt>
                <c:pt idx="19">
                  <c:v>59</c:v>
                </c:pt>
                <c:pt idx="20">
                  <c:v>44</c:v>
                </c:pt>
                <c:pt idx="21">
                  <c:v>26</c:v>
                </c:pt>
                <c:pt idx="22">
                  <c:v>17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3410944"/>
        <c:axId val="213412480"/>
        <c:axId val="0"/>
      </c:area3DChart>
      <c:catAx>
        <c:axId val="21341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412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341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4109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3449344"/>
        <c:axId val="213451136"/>
        <c:axId val="0"/>
      </c:area3DChart>
      <c:catAx>
        <c:axId val="21344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451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345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4493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MinB'!$B$422,'Comptage Vitesse Sens 1 60 MinB'!$D$422,'Comptage Vitesse Sens 1 60 MinB'!$F$422,'Comptage Vitesse Sens 1 60 MinB'!$H$422,'Comptage Vitesse Sens 1 60 MinB'!$J$422,'Comptage Vitesse Sens 1 60 MinB'!$L$422,'Comptage Vitesse Sens 1 60 MinB'!$N$422,'Comptage Vitesse Sens 1 60 MinB'!$P$422,'Comptage Vitesse Sens 1 60 MinB'!$R$422)</c:f>
              <c:numCache>
                <c:formatCode>General</c:formatCode>
                <c:ptCount val="9"/>
                <c:pt idx="0">
                  <c:v>555</c:v>
                </c:pt>
                <c:pt idx="1">
                  <c:v>55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491712"/>
        <c:axId val="213493248"/>
        <c:axId val="0"/>
      </c:bar3DChart>
      <c:catAx>
        <c:axId val="21349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493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493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491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MinB'!$C$422,'Comptage Vitesse Sens 1 60 MinB'!$E$422,'Comptage Vitesse Sens 1 60 MinB'!$G$422,'Comptage Vitesse Sens 1 60 MinB'!$I$422,'Comptage Vitesse Sens 1 60 MinB'!$K$422,'Comptage Vitesse Sens 1 60 MinB'!$M$422,'Comptage Vitesse Sens 1 60 MinB'!$O$422,'Comptage Vitesse Sens 1 60 MinB'!$Q$422,'Comptage Vitesse Sens 1 60 MinB'!$S$422)</c:f>
              <c:numCache>
                <c:formatCode>General</c:formatCode>
                <c:ptCount val="9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591552"/>
        <c:axId val="213593088"/>
        <c:axId val="0"/>
      </c:bar3DChart>
      <c:catAx>
        <c:axId val="21359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593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59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5915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'!$T$8:$T$31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18</c:v>
                </c:pt>
                <c:pt idx="8">
                  <c:v>41</c:v>
                </c:pt>
                <c:pt idx="9">
                  <c:v>36</c:v>
                </c:pt>
                <c:pt idx="10">
                  <c:v>39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42</c:v>
                </c:pt>
                <c:pt idx="15">
                  <c:v>46</c:v>
                </c:pt>
                <c:pt idx="16">
                  <c:v>63</c:v>
                </c:pt>
                <c:pt idx="17">
                  <c:v>70</c:v>
                </c:pt>
                <c:pt idx="18">
                  <c:v>58</c:v>
                </c:pt>
                <c:pt idx="19">
                  <c:v>67</c:v>
                </c:pt>
                <c:pt idx="20">
                  <c:v>43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6874880"/>
        <c:axId val="246876416"/>
        <c:axId val="0"/>
      </c:area3DChart>
      <c:catAx>
        <c:axId val="24687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68764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46876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68748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MinB'!$T$528:$T$551</c:f>
              <c:numCache>
                <c:formatCode>0</c:formatCode>
                <c:ptCount val="24"/>
                <c:pt idx="0">
                  <c:v>10</c:v>
                </c:pt>
                <c:pt idx="1">
                  <c:v>5.4285714285714288</c:v>
                </c:pt>
                <c:pt idx="2">
                  <c:v>3</c:v>
                </c:pt>
                <c:pt idx="3">
                  <c:v>1.7142857142857142</c:v>
                </c:pt>
                <c:pt idx="4">
                  <c:v>1.5714285714285714</c:v>
                </c:pt>
                <c:pt idx="5">
                  <c:v>2.1428571428571428</c:v>
                </c:pt>
                <c:pt idx="6">
                  <c:v>7.7142857142857135</c:v>
                </c:pt>
                <c:pt idx="7">
                  <c:v>13.857142857142858</c:v>
                </c:pt>
                <c:pt idx="8">
                  <c:v>31</c:v>
                </c:pt>
                <c:pt idx="9">
                  <c:v>33.857142857142861</c:v>
                </c:pt>
                <c:pt idx="10">
                  <c:v>30.428571428571431</c:v>
                </c:pt>
                <c:pt idx="11">
                  <c:v>36.285714285714285</c:v>
                </c:pt>
                <c:pt idx="12">
                  <c:v>42.571428571428569</c:v>
                </c:pt>
                <c:pt idx="13">
                  <c:v>38.714285714285715</c:v>
                </c:pt>
                <c:pt idx="14">
                  <c:v>34.285714285714285</c:v>
                </c:pt>
                <c:pt idx="15">
                  <c:v>44.714285714285722</c:v>
                </c:pt>
                <c:pt idx="16">
                  <c:v>58.142857142857146</c:v>
                </c:pt>
                <c:pt idx="17">
                  <c:v>64.857142857142861</c:v>
                </c:pt>
                <c:pt idx="18">
                  <c:v>67</c:v>
                </c:pt>
                <c:pt idx="19">
                  <c:v>59.428571428571431</c:v>
                </c:pt>
                <c:pt idx="20">
                  <c:v>46.714285714285708</c:v>
                </c:pt>
                <c:pt idx="21">
                  <c:v>23.714285714285712</c:v>
                </c:pt>
                <c:pt idx="22">
                  <c:v>17.571428571428569</c:v>
                </c:pt>
                <c:pt idx="2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3613952"/>
        <c:axId val="213636224"/>
        <c:axId val="0"/>
      </c:area3DChart>
      <c:catAx>
        <c:axId val="21361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636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3636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6139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MinB'!$U$528:$U$551</c:f>
              <c:numCache>
                <c:formatCode>0</c:formatCode>
                <c:ptCount val="24"/>
                <c:pt idx="0">
                  <c:v>0.14285714285714285</c:v>
                </c:pt>
                <c:pt idx="1">
                  <c:v>0.14285714285714285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0.14285714285714285</c:v>
                </c:pt>
                <c:pt idx="7">
                  <c:v>0</c:v>
                </c:pt>
                <c:pt idx="8">
                  <c:v>0.14285714285714285</c:v>
                </c:pt>
                <c:pt idx="9">
                  <c:v>0.2857142857142857</c:v>
                </c:pt>
                <c:pt idx="10">
                  <c:v>1</c:v>
                </c:pt>
                <c:pt idx="11">
                  <c:v>1.1428571428571428</c:v>
                </c:pt>
                <c:pt idx="12">
                  <c:v>1.1428571428571428</c:v>
                </c:pt>
                <c:pt idx="13">
                  <c:v>0.85714285714285721</c:v>
                </c:pt>
                <c:pt idx="14">
                  <c:v>0.14285714285714285</c:v>
                </c:pt>
                <c:pt idx="15">
                  <c:v>0.8571428571428571</c:v>
                </c:pt>
                <c:pt idx="16">
                  <c:v>1.1428571428571428</c:v>
                </c:pt>
                <c:pt idx="17">
                  <c:v>1.2857142857142858</c:v>
                </c:pt>
                <c:pt idx="18">
                  <c:v>1.2857142857142856</c:v>
                </c:pt>
                <c:pt idx="19">
                  <c:v>1.1428571428571428</c:v>
                </c:pt>
                <c:pt idx="20">
                  <c:v>1</c:v>
                </c:pt>
                <c:pt idx="21">
                  <c:v>0.2857142857142857</c:v>
                </c:pt>
                <c:pt idx="22">
                  <c:v>0.42857142857142855</c:v>
                </c:pt>
                <c:pt idx="23">
                  <c:v>0.42857142857142855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3148800"/>
        <c:axId val="213150336"/>
        <c:axId val="0"/>
      </c:area3DChart>
      <c:catAx>
        <c:axId val="21314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1503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3150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1488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608.85714285714289</c:v>
                </c:pt>
                <c:pt idx="1">
                  <c:v>77.142857142857153</c:v>
                </c:pt>
                <c:pt idx="2">
                  <c:v>2.4285714285714279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174528"/>
        <c:axId val="213057536"/>
        <c:axId val="0"/>
      </c:bar3DChart>
      <c:catAx>
        <c:axId val="21317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0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057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1745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12.000000000000002</c:v>
                </c:pt>
                <c:pt idx="1">
                  <c:v>0.99999999999999989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110784"/>
        <c:axId val="213112320"/>
        <c:axId val="0"/>
      </c:bar3DChart>
      <c:catAx>
        <c:axId val="21311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112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11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1107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MinB'!$B$97,'Comptage Vitesse Sens 1 60 MinB'!$D$97,'Comptage Vitesse Sens 1 60 MinB'!$F$97,'Comptage Vitesse Sens 1 60 MinB'!$H$97,'Comptage Vitesse Sens 1 60 MinB'!$J$97,'Comptage Vitesse Sens 1 60 MinB'!$L$97,'Comptage Vitesse Sens 1 60 MinB'!$N$97,'Comptage Vitesse Sens 1 60 MinB'!$P$97,'Comptage Vitesse Sens 1 60 MinB'!$R$97)</c:f>
              <c:numCache>
                <c:formatCode>General</c:formatCode>
                <c:ptCount val="9"/>
                <c:pt idx="0">
                  <c:v>593</c:v>
                </c:pt>
                <c:pt idx="1">
                  <c:v>57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669376"/>
        <c:axId val="213670912"/>
        <c:axId val="0"/>
      </c:bar3DChart>
      <c:catAx>
        <c:axId val="2136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670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670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6693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MinB'!$T$463:$T$486</c:f>
              <c:numCache>
                <c:formatCode>0</c:formatCode>
                <c:ptCount val="24"/>
                <c:pt idx="0">
                  <c:v>7.8000000000000007</c:v>
                </c:pt>
                <c:pt idx="1">
                  <c:v>3</c:v>
                </c:pt>
                <c:pt idx="2">
                  <c:v>2</c:v>
                </c:pt>
                <c:pt idx="3">
                  <c:v>0.6</c:v>
                </c:pt>
                <c:pt idx="4">
                  <c:v>1.2</c:v>
                </c:pt>
                <c:pt idx="5">
                  <c:v>2</c:v>
                </c:pt>
                <c:pt idx="6">
                  <c:v>7.4</c:v>
                </c:pt>
                <c:pt idx="7">
                  <c:v>17.599999999999998</c:v>
                </c:pt>
                <c:pt idx="8">
                  <c:v>38.200000000000003</c:v>
                </c:pt>
                <c:pt idx="9">
                  <c:v>37.799999999999997</c:v>
                </c:pt>
                <c:pt idx="10">
                  <c:v>33.200000000000003</c:v>
                </c:pt>
                <c:pt idx="11">
                  <c:v>34.200000000000003</c:v>
                </c:pt>
                <c:pt idx="12">
                  <c:v>37.6</c:v>
                </c:pt>
                <c:pt idx="13">
                  <c:v>38.800000000000004</c:v>
                </c:pt>
                <c:pt idx="14">
                  <c:v>36.200000000000003</c:v>
                </c:pt>
                <c:pt idx="15">
                  <c:v>48.2</c:v>
                </c:pt>
                <c:pt idx="16">
                  <c:v>57.800000000000004</c:v>
                </c:pt>
                <c:pt idx="17">
                  <c:v>72.400000000000006</c:v>
                </c:pt>
                <c:pt idx="18">
                  <c:v>71</c:v>
                </c:pt>
                <c:pt idx="19">
                  <c:v>57.800000000000004</c:v>
                </c:pt>
                <c:pt idx="20">
                  <c:v>49.8</c:v>
                </c:pt>
                <c:pt idx="21">
                  <c:v>23.999999999999996</c:v>
                </c:pt>
                <c:pt idx="22">
                  <c:v>17.2</c:v>
                </c:pt>
                <c:pt idx="23">
                  <c:v>14.2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MinB'!$B$463</c:f>
              <c:numCache>
                <c:formatCode>0</c:formatCode>
                <c:ptCount val="1"/>
                <c:pt idx="0">
                  <c:v>6.2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3705472"/>
        <c:axId val="213707008"/>
        <c:axId val="0"/>
      </c:area3DChart>
      <c:catAx>
        <c:axId val="21370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707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370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7054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</c:v>
                </c:pt>
                <c:pt idx="9">
                  <c:v>0.4</c:v>
                </c:pt>
                <c:pt idx="10">
                  <c:v>1</c:v>
                </c:pt>
                <c:pt idx="11">
                  <c:v>0.8</c:v>
                </c:pt>
                <c:pt idx="12">
                  <c:v>1.4</c:v>
                </c:pt>
                <c:pt idx="13">
                  <c:v>0.6</c:v>
                </c:pt>
                <c:pt idx="14">
                  <c:v>0.2</c:v>
                </c:pt>
                <c:pt idx="15">
                  <c:v>0.8</c:v>
                </c:pt>
                <c:pt idx="16">
                  <c:v>0.4</c:v>
                </c:pt>
                <c:pt idx="17">
                  <c:v>1</c:v>
                </c:pt>
                <c:pt idx="18">
                  <c:v>1.2</c:v>
                </c:pt>
                <c:pt idx="19">
                  <c:v>0.8</c:v>
                </c:pt>
                <c:pt idx="20">
                  <c:v>1.4</c:v>
                </c:pt>
                <c:pt idx="21">
                  <c:v>0.2</c:v>
                </c:pt>
                <c:pt idx="22">
                  <c:v>0.60000000000000009</c:v>
                </c:pt>
                <c:pt idx="23">
                  <c:v>0.60000000000000009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3997824"/>
        <c:axId val="214003712"/>
        <c:axId val="0"/>
      </c:area3DChart>
      <c:catAx>
        <c:axId val="21399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003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40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9978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608.85714285714289</c:v>
                </c:pt>
                <c:pt idx="1">
                  <c:v>77.142857142857153</c:v>
                </c:pt>
                <c:pt idx="2">
                  <c:v>2.4285714285714279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4035840"/>
        <c:axId val="214037632"/>
        <c:axId val="0"/>
      </c:bar3DChart>
      <c:catAx>
        <c:axId val="21403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037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403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0358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12.000000000000002</c:v>
                </c:pt>
                <c:pt idx="1">
                  <c:v>0.99999999999999989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4086400"/>
        <c:axId val="214087936"/>
        <c:axId val="0"/>
      </c:bar3DChart>
      <c:catAx>
        <c:axId val="21408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087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408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0864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6896896"/>
        <c:axId val="246902784"/>
        <c:axId val="0"/>
      </c:area3DChart>
      <c:catAx>
        <c:axId val="24689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690278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4690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68968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26" Type="http://schemas.openxmlformats.org/officeDocument/2006/relationships/chart" Target="../charts/chart70.xml"/><Relationship Id="rId39" Type="http://schemas.openxmlformats.org/officeDocument/2006/relationships/chart" Target="../charts/chart83.xml"/><Relationship Id="rId3" Type="http://schemas.openxmlformats.org/officeDocument/2006/relationships/chart" Target="../charts/chart47.xml"/><Relationship Id="rId21" Type="http://schemas.openxmlformats.org/officeDocument/2006/relationships/chart" Target="../charts/chart65.xml"/><Relationship Id="rId34" Type="http://schemas.openxmlformats.org/officeDocument/2006/relationships/chart" Target="../charts/chart78.xml"/><Relationship Id="rId42" Type="http://schemas.openxmlformats.org/officeDocument/2006/relationships/chart" Target="../charts/chart86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5" Type="http://schemas.openxmlformats.org/officeDocument/2006/relationships/chart" Target="../charts/chart69.xml"/><Relationship Id="rId33" Type="http://schemas.openxmlformats.org/officeDocument/2006/relationships/chart" Target="../charts/chart77.xml"/><Relationship Id="rId38" Type="http://schemas.openxmlformats.org/officeDocument/2006/relationships/chart" Target="../charts/chart82.xml"/><Relationship Id="rId2" Type="http://schemas.openxmlformats.org/officeDocument/2006/relationships/chart" Target="../charts/chart46.xml"/><Relationship Id="rId16" Type="http://schemas.openxmlformats.org/officeDocument/2006/relationships/chart" Target="../charts/chart60.xml"/><Relationship Id="rId20" Type="http://schemas.openxmlformats.org/officeDocument/2006/relationships/chart" Target="../charts/chart64.xml"/><Relationship Id="rId29" Type="http://schemas.openxmlformats.org/officeDocument/2006/relationships/chart" Target="../charts/chart73.xml"/><Relationship Id="rId41" Type="http://schemas.openxmlformats.org/officeDocument/2006/relationships/chart" Target="../charts/chart85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24" Type="http://schemas.openxmlformats.org/officeDocument/2006/relationships/chart" Target="../charts/chart68.xml"/><Relationship Id="rId32" Type="http://schemas.openxmlformats.org/officeDocument/2006/relationships/chart" Target="../charts/chart76.xml"/><Relationship Id="rId37" Type="http://schemas.openxmlformats.org/officeDocument/2006/relationships/chart" Target="../charts/chart81.xml"/><Relationship Id="rId40" Type="http://schemas.openxmlformats.org/officeDocument/2006/relationships/chart" Target="../charts/chart84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23" Type="http://schemas.openxmlformats.org/officeDocument/2006/relationships/chart" Target="../charts/chart67.xml"/><Relationship Id="rId28" Type="http://schemas.openxmlformats.org/officeDocument/2006/relationships/chart" Target="../charts/chart72.xml"/><Relationship Id="rId36" Type="http://schemas.openxmlformats.org/officeDocument/2006/relationships/chart" Target="../charts/chart80.xml"/><Relationship Id="rId10" Type="http://schemas.openxmlformats.org/officeDocument/2006/relationships/chart" Target="../charts/chart54.xml"/><Relationship Id="rId19" Type="http://schemas.openxmlformats.org/officeDocument/2006/relationships/chart" Target="../charts/chart63.xml"/><Relationship Id="rId31" Type="http://schemas.openxmlformats.org/officeDocument/2006/relationships/chart" Target="../charts/chart75.xml"/><Relationship Id="rId44" Type="http://schemas.openxmlformats.org/officeDocument/2006/relationships/chart" Target="../charts/chart88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chart" Target="../charts/chart58.xml"/><Relationship Id="rId22" Type="http://schemas.openxmlformats.org/officeDocument/2006/relationships/chart" Target="../charts/chart66.xml"/><Relationship Id="rId27" Type="http://schemas.openxmlformats.org/officeDocument/2006/relationships/chart" Target="../charts/chart71.xml"/><Relationship Id="rId30" Type="http://schemas.openxmlformats.org/officeDocument/2006/relationships/chart" Target="../charts/chart74.xml"/><Relationship Id="rId35" Type="http://schemas.openxmlformats.org/officeDocument/2006/relationships/chart" Target="../charts/chart79.xml"/><Relationship Id="rId43" Type="http://schemas.openxmlformats.org/officeDocument/2006/relationships/chart" Target="../charts/chart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28575</xdr:rowOff>
    </xdr:from>
    <xdr:to>
      <xdr:col>12</xdr:col>
      <xdr:colOff>442913</xdr:colOff>
      <xdr:row>37</xdr:row>
      <xdr:rowOff>24539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89783535-B82A-4E50-B636-B2207F6FB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999"/>
        <a:stretch/>
      </xdr:blipFill>
      <xdr:spPr>
        <a:xfrm>
          <a:off x="0" y="2771775"/>
          <a:ext cx="6710363" cy="36154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90488</xdr:colOff>
      <xdr:row>6</xdr:row>
      <xdr:rowOff>208682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6C16D56A-0A0C-438E-A491-F6D973FE8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14</xdr:row>
      <xdr:rowOff>80963</xdr:rowOff>
    </xdr:from>
    <xdr:to>
      <xdr:col>12</xdr:col>
      <xdr:colOff>377679</xdr:colOff>
      <xdr:row>19</xdr:row>
      <xdr:rowOff>19080</xdr:rowOff>
    </xdr:to>
    <xdr:pic>
      <xdr:nvPicPr>
        <xdr:cNvPr id="19" name="Image 18">
          <a:extLst>
            <a:ext uri="{FF2B5EF4-FFF2-40B4-BE49-F238E27FC236}">
              <a16:creationId xmlns="" xmlns:a16="http://schemas.microsoft.com/office/drawing/2014/main" id="{F26A32FE-A457-442D-8D47-CDA8CE4BE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24550" y="2824163"/>
          <a:ext cx="720579" cy="723930"/>
        </a:xfrm>
        <a:prstGeom prst="rect">
          <a:avLst/>
        </a:prstGeom>
      </xdr:spPr>
    </xdr:pic>
    <xdr:clientData/>
  </xdr:twoCellAnchor>
  <xdr:twoCellAnchor>
    <xdr:from>
      <xdr:col>0</xdr:col>
      <xdr:colOff>1323976</xdr:colOff>
      <xdr:row>22</xdr:row>
      <xdr:rowOff>138113</xdr:rowOff>
    </xdr:from>
    <xdr:to>
      <xdr:col>1</xdr:col>
      <xdr:colOff>200026</xdr:colOff>
      <xdr:row>24</xdr:row>
      <xdr:rowOff>52388</xdr:rowOff>
    </xdr:to>
    <xdr:sp macro="" textlink="">
      <xdr:nvSpPr>
        <xdr:cNvPr id="9" name="Flèche : angle droit 8">
          <a:extLst>
            <a:ext uri="{FF2B5EF4-FFF2-40B4-BE49-F238E27FC236}">
              <a16:creationId xmlns="" xmlns:a16="http://schemas.microsoft.com/office/drawing/2014/main" id="{283F3BF3-1760-4AA8-9175-7D03EFCFBD09}"/>
            </a:ext>
          </a:extLst>
        </xdr:cNvPr>
        <xdr:cNvSpPr/>
      </xdr:nvSpPr>
      <xdr:spPr bwMode="auto">
        <a:xfrm rot="366798">
          <a:off x="1323976" y="4138613"/>
          <a:ext cx="323850" cy="228600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5</xdr:col>
      <xdr:colOff>428335</xdr:colOff>
      <xdr:row>25</xdr:row>
      <xdr:rowOff>147637</xdr:rowOff>
    </xdr:from>
    <xdr:to>
      <xdr:col>12</xdr:col>
      <xdr:colOff>421626</xdr:colOff>
      <xdr:row>37</xdr:row>
      <xdr:rowOff>5322</xdr:rowOff>
    </xdr:to>
    <xdr:pic>
      <xdr:nvPicPr>
        <xdr:cNvPr id="17" name="Image 16">
          <a:extLst>
            <a:ext uri="{FF2B5EF4-FFF2-40B4-BE49-F238E27FC236}">
              <a16:creationId xmlns="" xmlns:a16="http://schemas.microsoft.com/office/drawing/2014/main" id="{87E8AD40-B040-43B9-A02F-B5C5D40B1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5885" y="4619625"/>
          <a:ext cx="3003191" cy="17483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812165" y="6323330"/>
          <a:ext cx="2043430" cy="2015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5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824095" y="6321425"/>
          <a:ext cx="1818031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6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7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52500" y="7898130"/>
          <a:ext cx="1903119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8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5001895" y="7898130"/>
          <a:ext cx="1704975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9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45845" y="9845675"/>
          <a:ext cx="1899277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828675" y="8340725"/>
          <a:ext cx="204595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11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730750" y="8340725"/>
          <a:ext cx="1892300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3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963795" y="9845675"/>
          <a:ext cx="1704975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14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5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812165" y="17004030"/>
          <a:ext cx="20434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16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7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824095" y="17002125"/>
          <a:ext cx="1818031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8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52500" y="18627725"/>
          <a:ext cx="1903119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9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5001895" y="18627725"/>
          <a:ext cx="1704975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0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47725" y="18996025"/>
          <a:ext cx="2045985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1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2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747895" y="18976975"/>
          <a:ext cx="1892300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3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963795" y="20580350"/>
          <a:ext cx="1704975" cy="1746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4" name="Chart 29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5" name="Text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6" name="Chart 3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7" name="Text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8" name="Chart 33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9" name="Text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0" name="Text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1" name="Text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2" name="Text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3" name="Chart 38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4" name="Text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5" name="Texte 40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6" name="Chart 4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7" name="Texte 42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8" name="Chart 43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9" name="Texte 44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0" name="Chart 45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1" name="Texte 46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2" name="Texte 47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3" name="Texte 48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44" name="Texte 49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1628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5" name="Chart 50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6" name="Texte 5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7" name="Texte 52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48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49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812165" y="27733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50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51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824095" y="27722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52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53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52500" y="2932938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54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5001895" y="2932938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55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45845" y="31276925"/>
          <a:ext cx="1899277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56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828675" y="297529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57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58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730750" y="297624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59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963795" y="31276925"/>
          <a:ext cx="1704975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60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61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812165" y="383952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62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63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824095" y="383838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64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65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52500" y="400164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66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5001895" y="400164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67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45845" y="41970325"/>
          <a:ext cx="1899277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68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828675" y="404463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69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70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730750" y="404558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71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963795" y="41970325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72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73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812165" y="49069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74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75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824095" y="49058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76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77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52500" y="506634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78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5001895" y="506634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79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45845" y="525767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80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828675" y="510698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81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82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730750" y="510794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83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963795" y="525767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84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85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812165" y="597058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86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87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824095" y="596944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88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89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52500" y="613016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90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5001895" y="613016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91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45845" y="632428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92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828675" y="617188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93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94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730750" y="617283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95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963795" y="632428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96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97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812165" y="703548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98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99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824095" y="703433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100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01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52500" y="719486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02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5001895" y="719486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03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45845" y="739870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04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828675" y="724630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105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06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730750" y="724725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07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963795" y="739870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108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09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812165" y="921289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110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1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824095" y="9211754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112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3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52500" y="937228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5001895" y="937228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5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45845" y="957440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6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828675" y="942371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117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8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730750" y="942467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9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963795" y="957440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120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21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90600" y="20645120"/>
          <a:ext cx="1903119" cy="13862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122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3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812165" y="812577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124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5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824095" y="8123872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126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7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52500" y="828516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8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5001895" y="828516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29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45845" y="848728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0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828675" y="833659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131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2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730750" y="833755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3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963795" y="848728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521"/>
  <sheetViews>
    <sheetView tabSelected="1" view="pageBreakPreview" topLeftCell="A31" zoomScaleNormal="100" zoomScaleSheetLayoutView="100" workbookViewId="0"/>
  </sheetViews>
  <sheetFormatPr baseColWidth="10" defaultColWidth="11.453125" defaultRowHeight="13" x14ac:dyDescent="0.3"/>
  <cols>
    <col min="1" max="1" width="21.7265625" style="118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125"/>
      <c r="J6" s="125"/>
      <c r="K6" s="125"/>
      <c r="L6" s="125"/>
      <c r="M6" s="125"/>
    </row>
    <row r="7" spans="1:13" ht="23.5" x14ac:dyDescent="0.3">
      <c r="A7" s="249" t="s">
        <v>170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</row>
    <row r="8" spans="1:13" ht="20.25" customHeight="1" x14ac:dyDescent="0.3">
      <c r="A8" s="249" t="s">
        <v>164</v>
      </c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</row>
    <row r="9" spans="1:13" ht="12.75" customHeight="1" x14ac:dyDescent="0.3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</row>
    <row r="10" spans="1:13" x14ac:dyDescent="0.3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162" t="s">
        <v>95</v>
      </c>
      <c r="B11" s="255" t="s">
        <v>163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6" t="s">
        <v>97</v>
      </c>
      <c r="M11" s="257"/>
    </row>
    <row r="12" spans="1:13" ht="15" customHeight="1" x14ac:dyDescent="0.3">
      <c r="A12" s="162" t="s">
        <v>131</v>
      </c>
      <c r="B12" s="258" t="s">
        <v>165</v>
      </c>
      <c r="C12" s="258"/>
      <c r="D12" s="258"/>
      <c r="E12" s="258"/>
      <c r="F12" s="258"/>
      <c r="G12" s="258"/>
      <c r="H12" s="258"/>
      <c r="I12" s="258"/>
      <c r="J12" s="258"/>
      <c r="K12" s="258"/>
      <c r="L12" s="193" t="s">
        <v>157</v>
      </c>
      <c r="M12" s="193" t="s">
        <v>158</v>
      </c>
    </row>
    <row r="13" spans="1:13" ht="15" customHeight="1" x14ac:dyDescent="0.3">
      <c r="A13" s="162" t="s">
        <v>132</v>
      </c>
      <c r="B13" s="259" t="s">
        <v>166</v>
      </c>
      <c r="C13" s="259"/>
      <c r="D13" s="259"/>
      <c r="E13" s="259"/>
      <c r="F13" s="259"/>
      <c r="G13" s="259"/>
      <c r="H13" s="259"/>
      <c r="I13" s="259"/>
      <c r="J13" s="259"/>
      <c r="K13" s="259"/>
      <c r="L13" s="193" t="s">
        <v>157</v>
      </c>
      <c r="M13" s="193" t="s">
        <v>158</v>
      </c>
    </row>
    <row r="14" spans="1:13" ht="15" customHeight="1" x14ac:dyDescent="0.3">
      <c r="A14" s="163" t="s">
        <v>96</v>
      </c>
      <c r="B14" s="165" t="s">
        <v>123</v>
      </c>
      <c r="C14" s="166" t="str">
        <f>'Comptage Vitesse Sens 1 60 MinB'!BD5</f>
        <v>jeudi 23 septembre 2021</v>
      </c>
      <c r="D14" s="166"/>
      <c r="E14" s="166"/>
      <c r="F14" s="166"/>
      <c r="G14" s="167" t="s">
        <v>87</v>
      </c>
      <c r="H14" s="166" t="str">
        <f>'Comptage Vitesse Sens 1 60 MinB'!BC5</f>
        <v>mercredi 29 septembre 2021</v>
      </c>
      <c r="I14" s="166"/>
      <c r="J14" s="166"/>
      <c r="K14" s="168"/>
      <c r="L14" s="265" t="s">
        <v>98</v>
      </c>
      <c r="M14" s="266"/>
    </row>
    <row r="15" spans="1:13" x14ac:dyDescent="0.3">
      <c r="A15" s="128"/>
    </row>
    <row r="37" spans="1:7" ht="13.5" thickBot="1" x14ac:dyDescent="0.35"/>
    <row r="38" spans="1:7" ht="13.5" thickBot="1" x14ac:dyDescent="0.35">
      <c r="A38" s="260" t="s">
        <v>99</v>
      </c>
      <c r="B38" s="262" t="str">
        <f>B12</f>
        <v>Rue Diderot</v>
      </c>
      <c r="C38" s="263"/>
      <c r="D38" s="263"/>
      <c r="E38" s="264"/>
    </row>
    <row r="39" spans="1:7" ht="13.5" thickBot="1" x14ac:dyDescent="0.35">
      <c r="A39" s="261"/>
      <c r="B39" s="129" t="s">
        <v>27</v>
      </c>
      <c r="C39" s="130" t="s">
        <v>100</v>
      </c>
      <c r="D39" s="130" t="s">
        <v>28</v>
      </c>
      <c r="E39" s="131" t="s">
        <v>101</v>
      </c>
    </row>
    <row r="40" spans="1:7" x14ac:dyDescent="0.3">
      <c r="A40" s="158" t="s">
        <v>102</v>
      </c>
      <c r="B40" s="159">
        <f>'Comptage Vitesse Sens 1 60 MinB'!E594</f>
        <v>4821</v>
      </c>
      <c r="C40" s="160">
        <f>'Comptage Vitesse Sens 1 60 MinB'!F594</f>
        <v>4730</v>
      </c>
      <c r="D40" s="160">
        <f>'Comptage Vitesse Sens 1 60 MinB'!G594</f>
        <v>91</v>
      </c>
      <c r="E40" s="161">
        <f>'Comptage Vitesse Sens 1 60 MinB'!H594</f>
        <v>1.8875751918689069E-2</v>
      </c>
    </row>
    <row r="41" spans="1:7" x14ac:dyDescent="0.3">
      <c r="A41" s="135" t="s">
        <v>103</v>
      </c>
      <c r="B41" s="136">
        <f>'Comptage Vitesse Sens 1 60 MinB'!E595</f>
        <v>688.71428571428567</v>
      </c>
      <c r="C41" s="137">
        <f>'Comptage Vitesse Sens 1 60 MinB'!F595</f>
        <v>675.71428571428567</v>
      </c>
      <c r="D41" s="137">
        <f>'Comptage Vitesse Sens 1 60 MinB'!G595</f>
        <v>13</v>
      </c>
      <c r="E41" s="138">
        <f>'Comptage Vitesse Sens 1 60 MinB'!H595</f>
        <v>1.8875751918689069E-2</v>
      </c>
    </row>
    <row r="42" spans="1:7" x14ac:dyDescent="0.3">
      <c r="A42" s="135" t="s">
        <v>104</v>
      </c>
      <c r="B42" s="136">
        <f>'Comptage Vitesse Sens 1 60 MinB'!E596</f>
        <v>28.696428571428573</v>
      </c>
      <c r="C42" s="137">
        <f>'Comptage Vitesse Sens 1 60 MinB'!F596</f>
        <v>28.154761904761905</v>
      </c>
      <c r="D42" s="137">
        <f>'Comptage Vitesse Sens 1 60 MinB'!G596</f>
        <v>0.54166666666666663</v>
      </c>
      <c r="E42" s="138">
        <f>'Comptage Vitesse Sens 1 60 MinB'!H596</f>
        <v>1.8875751918689065E-2</v>
      </c>
    </row>
    <row r="43" spans="1:7" x14ac:dyDescent="0.3">
      <c r="A43" s="135" t="s">
        <v>105</v>
      </c>
      <c r="B43" s="136">
        <f>'Comptage Vitesse Sens 1 60 MinB'!E597</f>
        <v>609.57142857142856</v>
      </c>
      <c r="C43" s="137">
        <f>'Comptage Vitesse Sens 1 60 MinB'!F597</f>
        <v>598</v>
      </c>
      <c r="D43" s="137">
        <f>'Comptage Vitesse Sens 1 60 MinB'!G597</f>
        <v>11.571428571428573</v>
      </c>
      <c r="E43" s="138">
        <f>'Comptage Vitesse Sens 1 60 MinB'!H597</f>
        <v>1.8982891961565506E-2</v>
      </c>
    </row>
    <row r="44" spans="1:7" x14ac:dyDescent="0.3">
      <c r="A44" s="135" t="s">
        <v>106</v>
      </c>
      <c r="B44" s="136">
        <f>'Comptage Vitesse Sens 1 60 MinB'!E598</f>
        <v>79.14285714285711</v>
      </c>
      <c r="C44" s="137">
        <f>'Comptage Vitesse Sens 1 60 MinB'!F598</f>
        <v>77.71428571428568</v>
      </c>
      <c r="D44" s="137">
        <f>'Comptage Vitesse Sens 1 60 MinB'!G598</f>
        <v>1.4285714285714288</v>
      </c>
      <c r="E44" s="138">
        <f>'Comptage Vitesse Sens 1 60 MinB'!H598</f>
        <v>1.8050541516245498E-2</v>
      </c>
    </row>
    <row r="45" spans="1:7" x14ac:dyDescent="0.3">
      <c r="A45" s="135" t="s">
        <v>107</v>
      </c>
      <c r="B45" s="136">
        <f>'Comptage Vitesse Sens 1 60 MinB'!E599</f>
        <v>710</v>
      </c>
      <c r="C45" s="137">
        <f>'Comptage Vitesse Sens 1 60 MinB'!F599</f>
        <v>698.4</v>
      </c>
      <c r="D45" s="137">
        <f>'Comptage Vitesse Sens 1 60 MinB'!G599</f>
        <v>11.6</v>
      </c>
      <c r="E45" s="138">
        <f>'Comptage Vitesse Sens 1 60 MinB'!H599</f>
        <v>1.6338028169014085E-2</v>
      </c>
    </row>
    <row r="46" spans="1:7" x14ac:dyDescent="0.3">
      <c r="A46" s="135" t="s">
        <v>133</v>
      </c>
      <c r="B46" s="136">
        <f>'Comptage Vitesse Sens 1 60 MinB'!E600</f>
        <v>660</v>
      </c>
      <c r="C46" s="137">
        <f>'Comptage Vitesse Sens 1 60 MinB'!F600</f>
        <v>639</v>
      </c>
      <c r="D46" s="137">
        <f>'Comptage Vitesse Sens 1 60 MinB'!G600</f>
        <v>21</v>
      </c>
      <c r="E46" s="138">
        <f>'Comptage Vitesse Sens 1 60 MinB'!H600</f>
        <v>3.1818181818181815E-2</v>
      </c>
    </row>
    <row r="47" spans="1:7" ht="13.5" thickBot="1" x14ac:dyDescent="0.35">
      <c r="A47" s="139" t="s">
        <v>118</v>
      </c>
      <c r="B47" s="140">
        <f>'Comptage Vitesse Sens 1 60 MinB'!E601</f>
        <v>611</v>
      </c>
      <c r="C47" s="141">
        <f>'Comptage Vitesse Sens 1 60 MinB'!F601</f>
        <v>599</v>
      </c>
      <c r="D47" s="141">
        <f>'Comptage Vitesse Sens 1 60 MinB'!G601</f>
        <v>12</v>
      </c>
      <c r="E47" s="142">
        <f>'Comptage Vitesse Sens 1 60 MinB'!H601</f>
        <v>1.9639934533551555E-2</v>
      </c>
    </row>
    <row r="48" spans="1:7" ht="13.5" thickBot="1" x14ac:dyDescent="0.35">
      <c r="A48" s="143"/>
      <c r="B48" s="143"/>
      <c r="C48" s="143"/>
      <c r="D48" s="143"/>
      <c r="E48" s="143"/>
      <c r="F48" s="143"/>
      <c r="G48" s="143"/>
    </row>
    <row r="49" spans="1:17" ht="13.5" thickBot="1" x14ac:dyDescent="0.35">
      <c r="A49" s="253" t="s">
        <v>108</v>
      </c>
      <c r="B49" s="250" t="str">
        <f>B12</f>
        <v>Rue Diderot</v>
      </c>
      <c r="C49" s="251"/>
      <c r="D49" s="252"/>
    </row>
    <row r="50" spans="1:17" x14ac:dyDescent="0.3">
      <c r="A50" s="254"/>
      <c r="B50" s="132" t="s">
        <v>27</v>
      </c>
      <c r="C50" s="133" t="s">
        <v>100</v>
      </c>
      <c r="D50" s="134" t="s">
        <v>28</v>
      </c>
    </row>
    <row r="51" spans="1:17" x14ac:dyDescent="0.3">
      <c r="A51" s="172" t="s">
        <v>110</v>
      </c>
      <c r="B51" s="169">
        <f>'Comptage Vitesse Sens 1 60 MinB'!E605</f>
        <v>559</v>
      </c>
      <c r="C51" s="174">
        <f>'Comptage Vitesse Sens 1 60 MinB'!F605</f>
        <v>552</v>
      </c>
      <c r="D51" s="175">
        <f>'Comptage Vitesse Sens 1 60 MinB'!G605</f>
        <v>7</v>
      </c>
    </row>
    <row r="52" spans="1:17" ht="13.5" thickBot="1" x14ac:dyDescent="0.35">
      <c r="A52" s="171" t="s">
        <v>124</v>
      </c>
      <c r="B52" s="155">
        <f>B51/B40</f>
        <v>0.11595104750051856</v>
      </c>
      <c r="C52" s="156">
        <f>C51/C40</f>
        <v>0.11670190274841438</v>
      </c>
      <c r="D52" s="157">
        <f>D51/D40</f>
        <v>7.6923076923076927E-2</v>
      </c>
    </row>
    <row r="53" spans="1:17" x14ac:dyDescent="0.3">
      <c r="A53" s="170" t="s">
        <v>109</v>
      </c>
      <c r="B53" s="186"/>
      <c r="C53" s="186">
        <v>23.5</v>
      </c>
      <c r="D53" s="210">
        <v>19.600000000000001</v>
      </c>
    </row>
    <row r="54" spans="1:17" x14ac:dyDescent="0.3">
      <c r="A54" s="171" t="s">
        <v>83</v>
      </c>
      <c r="B54" s="184"/>
      <c r="C54" s="185">
        <v>29.16</v>
      </c>
      <c r="D54" s="182">
        <v>25.06</v>
      </c>
    </row>
    <row r="55" spans="1:17" x14ac:dyDescent="0.3">
      <c r="A55" s="171" t="s">
        <v>84</v>
      </c>
      <c r="B55" s="184"/>
      <c r="C55" s="185">
        <v>23.4</v>
      </c>
      <c r="D55" s="182">
        <v>24.84</v>
      </c>
    </row>
    <row r="56" spans="1:17" ht="13.5" thickBot="1" x14ac:dyDescent="0.35">
      <c r="A56" s="173" t="s">
        <v>89</v>
      </c>
      <c r="B56" s="211"/>
      <c r="C56" s="212">
        <v>17.64</v>
      </c>
      <c r="D56" s="213">
        <v>20.34</v>
      </c>
    </row>
    <row r="57" spans="1:17" ht="13.5" thickBot="1" x14ac:dyDescent="0.35">
      <c r="A57" s="214"/>
      <c r="B57" s="246" t="str">
        <f>B49</f>
        <v>Rue Diderot</v>
      </c>
      <c r="C57" s="247"/>
      <c r="D57" s="247"/>
      <c r="E57" s="248"/>
    </row>
    <row r="58" spans="1:17" x14ac:dyDescent="0.3">
      <c r="B58" s="217" t="s">
        <v>144</v>
      </c>
      <c r="C58" s="218" t="s">
        <v>145</v>
      </c>
      <c r="D58" s="218" t="s">
        <v>146</v>
      </c>
      <c r="E58" s="219" t="s">
        <v>147</v>
      </c>
      <c r="J58" s="125"/>
      <c r="K58" s="125"/>
      <c r="L58" s="125"/>
      <c r="N58" s="125"/>
      <c r="O58" s="125"/>
      <c r="P58" s="125"/>
    </row>
    <row r="59" spans="1:17" x14ac:dyDescent="0.3">
      <c r="A59" s="230" t="s">
        <v>142</v>
      </c>
      <c r="B59" s="215" t="s">
        <v>125</v>
      </c>
      <c r="C59" s="235" t="s">
        <v>125</v>
      </c>
      <c r="D59" s="235" t="s">
        <v>125</v>
      </c>
      <c r="E59" s="216" t="s">
        <v>125</v>
      </c>
      <c r="J59" s="143"/>
      <c r="K59" s="143"/>
      <c r="L59" s="143"/>
      <c r="M59" s="143"/>
      <c r="N59" s="143"/>
      <c r="O59" s="143"/>
      <c r="P59" s="143"/>
      <c r="Q59" s="143"/>
    </row>
    <row r="60" spans="1:17" x14ac:dyDescent="0.3">
      <c r="A60" s="229" t="s">
        <v>148</v>
      </c>
      <c r="B60" s="231">
        <f>'Comptage Vitesse Sens 1 60 MinB'!B611</f>
        <v>0.88329809725158559</v>
      </c>
      <c r="C60" s="231">
        <f>'Comptage Vitesse Sens 1 60 MinB'!C611</f>
        <v>0.92307692307692313</v>
      </c>
      <c r="D60" s="231">
        <f>'Comptage Vitesse Sens 1 60 MinB'!D611</f>
        <v>0.11670190274841438</v>
      </c>
      <c r="E60" s="232">
        <f>'Comptage Vitesse Sens 1 60 MinB'!E611</f>
        <v>7.6923076923076927E-2</v>
      </c>
    </row>
    <row r="61" spans="1:17" x14ac:dyDescent="0.3">
      <c r="A61" s="230" t="s">
        <v>149</v>
      </c>
      <c r="B61" s="227">
        <f>'Comptage Vitesse Sens 1 60 MinB'!B612</f>
        <v>0.99598308668076108</v>
      </c>
      <c r="C61" s="227">
        <f>'Comptage Vitesse Sens 1 60 MinB'!C612</f>
        <v>1</v>
      </c>
      <c r="D61" s="227">
        <f>'Comptage Vitesse Sens 1 60 MinB'!D612</f>
        <v>4.0169133192389005E-3</v>
      </c>
      <c r="E61" s="228">
        <f>'Comptage Vitesse Sens 1 60 MinB'!E612</f>
        <v>0</v>
      </c>
    </row>
    <row r="62" spans="1:17" x14ac:dyDescent="0.3">
      <c r="A62" s="229" t="s">
        <v>150</v>
      </c>
      <c r="B62" s="231">
        <f>'Comptage Vitesse Sens 1 60 MinB'!B613</f>
        <v>0.99957716701902743</v>
      </c>
      <c r="C62" s="231">
        <f>'Comptage Vitesse Sens 1 60 MinB'!C613</f>
        <v>1</v>
      </c>
      <c r="D62" s="231">
        <f>'Comptage Vitesse Sens 1 60 MinB'!D613</f>
        <v>4.2283298097251583E-4</v>
      </c>
      <c r="E62" s="232">
        <f>'Comptage Vitesse Sens 1 60 MinB'!E613</f>
        <v>0</v>
      </c>
    </row>
    <row r="63" spans="1:17" x14ac:dyDescent="0.3">
      <c r="A63" s="230" t="s">
        <v>151</v>
      </c>
      <c r="B63" s="227">
        <f>'Comptage Vitesse Sens 1 60 MinB'!B614</f>
        <v>1</v>
      </c>
      <c r="C63" s="227">
        <f>'Comptage Vitesse Sens 1 60 MinB'!C614</f>
        <v>1</v>
      </c>
      <c r="D63" s="227">
        <f>'Comptage Vitesse Sens 1 60 MinB'!D614</f>
        <v>0</v>
      </c>
      <c r="E63" s="228">
        <f>'Comptage Vitesse Sens 1 60 MinB'!E614</f>
        <v>0</v>
      </c>
    </row>
    <row r="64" spans="1:17" x14ac:dyDescent="0.3">
      <c r="A64" s="229" t="s">
        <v>152</v>
      </c>
      <c r="B64" s="231">
        <f>'Comptage Vitesse Sens 1 60 MinB'!B615</f>
        <v>1</v>
      </c>
      <c r="C64" s="231">
        <f>'Comptage Vitesse Sens 1 60 MinB'!C615</f>
        <v>1</v>
      </c>
      <c r="D64" s="231">
        <f>'Comptage Vitesse Sens 1 60 MinB'!D615</f>
        <v>0</v>
      </c>
      <c r="E64" s="232">
        <f>'Comptage Vitesse Sens 1 60 MinB'!E615</f>
        <v>0</v>
      </c>
    </row>
    <row r="65" spans="1:5" x14ac:dyDescent="0.3">
      <c r="A65" s="230" t="s">
        <v>153</v>
      </c>
      <c r="B65" s="227">
        <f>'Comptage Vitesse Sens 1 60 MinB'!B616</f>
        <v>1</v>
      </c>
      <c r="C65" s="227">
        <f>'Comptage Vitesse Sens 1 60 MinB'!C616</f>
        <v>1</v>
      </c>
      <c r="D65" s="227">
        <f>'Comptage Vitesse Sens 1 60 MinB'!D616</f>
        <v>0</v>
      </c>
      <c r="E65" s="228">
        <f>'Comptage Vitesse Sens 1 60 MinB'!E616</f>
        <v>0</v>
      </c>
    </row>
    <row r="66" spans="1:5" x14ac:dyDescent="0.3">
      <c r="A66" s="229" t="s">
        <v>154</v>
      </c>
      <c r="B66" s="231">
        <f>'Comptage Vitesse Sens 1 60 MinB'!B617</f>
        <v>1</v>
      </c>
      <c r="C66" s="231">
        <f>'Comptage Vitesse Sens 1 60 MinB'!C617</f>
        <v>1</v>
      </c>
      <c r="D66" s="231">
        <f>'Comptage Vitesse Sens 1 60 MinB'!D617</f>
        <v>0</v>
      </c>
      <c r="E66" s="232">
        <f>'Comptage Vitesse Sens 1 60 MinB'!E617</f>
        <v>0</v>
      </c>
    </row>
    <row r="67" spans="1:5" x14ac:dyDescent="0.3">
      <c r="A67" s="230" t="s">
        <v>155</v>
      </c>
      <c r="B67" s="227">
        <f>'Comptage Vitesse Sens 1 60 MinB'!B618</f>
        <v>1</v>
      </c>
      <c r="C67" s="227">
        <f>'Comptage Vitesse Sens 1 60 MinB'!C618</f>
        <v>1</v>
      </c>
      <c r="D67" s="227">
        <f>'Comptage Vitesse Sens 1 60 MinB'!D618</f>
        <v>0</v>
      </c>
      <c r="E67" s="228">
        <f>'Comptage Vitesse Sens 1 60 MinB'!E618</f>
        <v>0</v>
      </c>
    </row>
    <row r="68" spans="1:5" ht="13.5" thickBot="1" x14ac:dyDescent="0.35">
      <c r="A68" s="229" t="s">
        <v>156</v>
      </c>
      <c r="B68" s="233">
        <f>'Comptage Vitesse Sens 1 60 MinB'!B619</f>
        <v>1</v>
      </c>
      <c r="C68" s="233">
        <f>'Comptage Vitesse Sens 1 60 MinB'!C619</f>
        <v>1</v>
      </c>
      <c r="D68" s="233">
        <f>'Comptage Vitesse Sens 1 60 MinB'!D619</f>
        <v>0</v>
      </c>
      <c r="E68" s="234">
        <f>'Comptage Vitesse Sens 1 60 MinB'!E619</f>
        <v>0</v>
      </c>
    </row>
    <row r="521" spans="1:1" x14ac:dyDescent="0.3">
      <c r="A521" s="118" t="s">
        <v>170</v>
      </c>
    </row>
  </sheetData>
  <mergeCells count="12">
    <mergeCell ref="B57:E57"/>
    <mergeCell ref="A7:M7"/>
    <mergeCell ref="A8:M8"/>
    <mergeCell ref="B49:D49"/>
    <mergeCell ref="A49:A50"/>
    <mergeCell ref="B11:K11"/>
    <mergeCell ref="L11:M11"/>
    <mergeCell ref="B12:K12"/>
    <mergeCell ref="B13:K13"/>
    <mergeCell ref="A38:A39"/>
    <mergeCell ref="B38:E38"/>
    <mergeCell ref="L14:M1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P2106"/>
  <sheetViews>
    <sheetView showGridLines="0" tabSelected="1" view="pageBreakPreview" zoomScaleSheetLayoutView="100" workbookViewId="0"/>
  </sheetViews>
  <sheetFormatPr baseColWidth="10" defaultColWidth="11.453125" defaultRowHeight="10" x14ac:dyDescent="0.2"/>
  <cols>
    <col min="1" max="1" width="7.453125" style="316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35" width="4.7265625" style="65" customWidth="1"/>
    <col min="36" max="68" width="11.453125" style="65"/>
    <col min="69" max="16384" width="11.453125" style="2"/>
  </cols>
  <sheetData>
    <row r="1" spans="1:68" ht="17" thickBot="1" x14ac:dyDescent="0.4">
      <c r="A1" s="306" t="s">
        <v>170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7" t="s">
        <v>164</v>
      </c>
      <c r="N1" s="237"/>
      <c r="O1" s="237"/>
      <c r="P1" s="237"/>
      <c r="Q1" s="237"/>
      <c r="R1" s="237"/>
      <c r="S1" s="237"/>
      <c r="T1" s="237"/>
      <c r="U1" s="238"/>
    </row>
    <row r="2" spans="1:68" s="9" customFormat="1" ht="7.15" customHeight="1" x14ac:dyDescent="0.35">
      <c r="A2" s="307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8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</row>
    <row r="3" spans="1:68" ht="13" x14ac:dyDescent="0.3">
      <c r="A3" s="308" t="s">
        <v>75</v>
      </c>
      <c r="B3" s="113"/>
      <c r="C3" s="113"/>
      <c r="D3" s="113"/>
      <c r="E3" s="114" t="s">
        <v>167</v>
      </c>
      <c r="F3" s="113"/>
      <c r="G3" s="113"/>
      <c r="H3" s="113"/>
      <c r="I3" s="112" t="s">
        <v>91</v>
      </c>
      <c r="J3" s="115" t="s">
        <v>166</v>
      </c>
      <c r="K3" s="112"/>
      <c r="L3" s="116"/>
      <c r="M3" s="113"/>
      <c r="N3" s="112"/>
      <c r="O3" s="112" t="s">
        <v>94</v>
      </c>
      <c r="P3" s="115" t="s">
        <v>165</v>
      </c>
      <c r="Q3" s="113"/>
      <c r="R3" s="113"/>
      <c r="S3" s="113"/>
      <c r="T3" s="113"/>
      <c r="U3" s="113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</row>
    <row r="4" spans="1:68" ht="12" customHeight="1" thickBot="1" x14ac:dyDescent="0.35">
      <c r="A4" s="309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</row>
    <row r="5" spans="1:68" ht="13.5" thickTop="1" x14ac:dyDescent="0.3">
      <c r="A5" s="310" t="s">
        <v>5</v>
      </c>
      <c r="B5" s="281" t="s">
        <v>6</v>
      </c>
      <c r="C5" s="282"/>
      <c r="D5" s="283" t="s">
        <v>7</v>
      </c>
      <c r="E5" s="282"/>
      <c r="F5" s="283" t="s">
        <v>8</v>
      </c>
      <c r="G5" s="282"/>
      <c r="H5" s="283" t="s">
        <v>9</v>
      </c>
      <c r="I5" s="282"/>
      <c r="J5" s="283" t="s">
        <v>10</v>
      </c>
      <c r="K5" s="282"/>
      <c r="L5" s="283" t="s">
        <v>11</v>
      </c>
      <c r="M5" s="282"/>
      <c r="N5" s="283" t="s">
        <v>12</v>
      </c>
      <c r="O5" s="282"/>
      <c r="P5" s="283" t="s">
        <v>13</v>
      </c>
      <c r="Q5" s="282"/>
      <c r="R5" s="283" t="s">
        <v>14</v>
      </c>
      <c r="S5" s="284"/>
      <c r="T5" s="285" t="s">
        <v>15</v>
      </c>
      <c r="U5" s="284"/>
      <c r="V5" s="61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</row>
    <row r="6" spans="1:68" ht="13.5" thickBot="1" x14ac:dyDescent="0.35">
      <c r="A6" s="311" t="s">
        <v>15</v>
      </c>
      <c r="B6" s="286" t="s">
        <v>16</v>
      </c>
      <c r="C6" s="287"/>
      <c r="D6" s="288" t="s">
        <v>17</v>
      </c>
      <c r="E6" s="287"/>
      <c r="F6" s="288" t="s">
        <v>18</v>
      </c>
      <c r="G6" s="287"/>
      <c r="H6" s="288" t="s">
        <v>19</v>
      </c>
      <c r="I6" s="287"/>
      <c r="J6" s="288" t="s">
        <v>20</v>
      </c>
      <c r="K6" s="287"/>
      <c r="L6" s="288" t="s">
        <v>21</v>
      </c>
      <c r="M6" s="287"/>
      <c r="N6" s="288" t="s">
        <v>22</v>
      </c>
      <c r="O6" s="287"/>
      <c r="P6" s="288" t="s">
        <v>23</v>
      </c>
      <c r="Q6" s="287"/>
      <c r="R6" s="288" t="s">
        <v>24</v>
      </c>
      <c r="S6" s="289"/>
      <c r="T6" s="290" t="s">
        <v>25</v>
      </c>
      <c r="U6" s="291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</row>
    <row r="7" spans="1:68" ht="14" thickTop="1" thickBot="1" x14ac:dyDescent="0.35">
      <c r="A7" s="312" t="s">
        <v>170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26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</row>
    <row r="8" spans="1:68" ht="13.5" thickTop="1" x14ac:dyDescent="0.3">
      <c r="A8" s="313" t="s">
        <v>29</v>
      </c>
      <c r="B8" s="195">
        <v>5</v>
      </c>
      <c r="C8" s="201">
        <v>0</v>
      </c>
      <c r="D8" s="195">
        <v>2</v>
      </c>
      <c r="E8" s="201">
        <v>0</v>
      </c>
      <c r="F8" s="195">
        <v>0</v>
      </c>
      <c r="G8" s="201">
        <v>0</v>
      </c>
      <c r="H8" s="195">
        <v>0</v>
      </c>
      <c r="I8" s="201">
        <v>0</v>
      </c>
      <c r="J8" s="195">
        <v>0</v>
      </c>
      <c r="K8" s="201">
        <v>0</v>
      </c>
      <c r="L8" s="195">
        <v>0</v>
      </c>
      <c r="M8" s="201">
        <v>0</v>
      </c>
      <c r="N8" s="195">
        <v>0</v>
      </c>
      <c r="O8" s="201">
        <v>0</v>
      </c>
      <c r="P8" s="195">
        <v>0</v>
      </c>
      <c r="Q8" s="201">
        <v>0</v>
      </c>
      <c r="R8" s="195">
        <v>0</v>
      </c>
      <c r="S8" s="201">
        <v>0</v>
      </c>
      <c r="T8" s="195">
        <v>7</v>
      </c>
      <c r="U8" s="201">
        <v>0</v>
      </c>
      <c r="V8" s="26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</row>
    <row r="9" spans="1:68" ht="13" x14ac:dyDescent="0.3">
      <c r="A9" s="313" t="s">
        <v>30</v>
      </c>
      <c r="B9" s="195">
        <v>1</v>
      </c>
      <c r="C9" s="201">
        <v>0</v>
      </c>
      <c r="D9" s="195">
        <v>0</v>
      </c>
      <c r="E9" s="201">
        <v>0</v>
      </c>
      <c r="F9" s="195">
        <v>0</v>
      </c>
      <c r="G9" s="201">
        <v>0</v>
      </c>
      <c r="H9" s="195">
        <v>0</v>
      </c>
      <c r="I9" s="201">
        <v>0</v>
      </c>
      <c r="J9" s="195">
        <v>0</v>
      </c>
      <c r="K9" s="201">
        <v>0</v>
      </c>
      <c r="L9" s="195">
        <v>0</v>
      </c>
      <c r="M9" s="201">
        <v>0</v>
      </c>
      <c r="N9" s="195">
        <v>0</v>
      </c>
      <c r="O9" s="201">
        <v>0</v>
      </c>
      <c r="P9" s="195">
        <v>0</v>
      </c>
      <c r="Q9" s="201">
        <v>0</v>
      </c>
      <c r="R9" s="195">
        <v>0</v>
      </c>
      <c r="S9" s="201">
        <v>0</v>
      </c>
      <c r="T9" s="195">
        <v>1</v>
      </c>
      <c r="U9" s="201">
        <v>0</v>
      </c>
      <c r="V9" s="26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</row>
    <row r="10" spans="1:68" ht="13" x14ac:dyDescent="0.3">
      <c r="A10" s="313" t="s">
        <v>31</v>
      </c>
      <c r="B10" s="195">
        <v>4</v>
      </c>
      <c r="C10" s="201">
        <v>0</v>
      </c>
      <c r="D10" s="195">
        <v>0</v>
      </c>
      <c r="E10" s="201">
        <v>0</v>
      </c>
      <c r="F10" s="195">
        <v>0</v>
      </c>
      <c r="G10" s="201">
        <v>0</v>
      </c>
      <c r="H10" s="195">
        <v>0</v>
      </c>
      <c r="I10" s="201">
        <v>0</v>
      </c>
      <c r="J10" s="195">
        <v>0</v>
      </c>
      <c r="K10" s="201">
        <v>0</v>
      </c>
      <c r="L10" s="195">
        <v>0</v>
      </c>
      <c r="M10" s="201">
        <v>0</v>
      </c>
      <c r="N10" s="195">
        <v>0</v>
      </c>
      <c r="O10" s="201">
        <v>0</v>
      </c>
      <c r="P10" s="195">
        <v>0</v>
      </c>
      <c r="Q10" s="201">
        <v>0</v>
      </c>
      <c r="R10" s="195">
        <v>0</v>
      </c>
      <c r="S10" s="201">
        <v>0</v>
      </c>
      <c r="T10" s="195">
        <v>4</v>
      </c>
      <c r="U10" s="201">
        <v>0</v>
      </c>
      <c r="V10" s="26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</row>
    <row r="11" spans="1:68" ht="13" x14ac:dyDescent="0.3">
      <c r="A11" s="313" t="s">
        <v>32</v>
      </c>
      <c r="B11" s="195">
        <v>0</v>
      </c>
      <c r="C11" s="201">
        <v>0</v>
      </c>
      <c r="D11" s="195">
        <v>0</v>
      </c>
      <c r="E11" s="201">
        <v>0</v>
      </c>
      <c r="F11" s="195">
        <v>0</v>
      </c>
      <c r="G11" s="201">
        <v>0</v>
      </c>
      <c r="H11" s="195">
        <v>0</v>
      </c>
      <c r="I11" s="201">
        <v>0</v>
      </c>
      <c r="J11" s="195">
        <v>0</v>
      </c>
      <c r="K11" s="201">
        <v>0</v>
      </c>
      <c r="L11" s="195">
        <v>0</v>
      </c>
      <c r="M11" s="201">
        <v>0</v>
      </c>
      <c r="N11" s="195">
        <v>0</v>
      </c>
      <c r="O11" s="201">
        <v>0</v>
      </c>
      <c r="P11" s="195">
        <v>0</v>
      </c>
      <c r="Q11" s="201">
        <v>0</v>
      </c>
      <c r="R11" s="195">
        <v>0</v>
      </c>
      <c r="S11" s="201">
        <v>0</v>
      </c>
      <c r="T11" s="195">
        <v>0</v>
      </c>
      <c r="U11" s="201">
        <v>0</v>
      </c>
      <c r="V11" s="26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</row>
    <row r="12" spans="1:68" ht="13" x14ac:dyDescent="0.3">
      <c r="A12" s="313" t="s">
        <v>33</v>
      </c>
      <c r="B12" s="195">
        <v>1</v>
      </c>
      <c r="C12" s="201">
        <v>0</v>
      </c>
      <c r="D12" s="195">
        <v>0</v>
      </c>
      <c r="E12" s="201">
        <v>0</v>
      </c>
      <c r="F12" s="195">
        <v>0</v>
      </c>
      <c r="G12" s="201">
        <v>0</v>
      </c>
      <c r="H12" s="195">
        <v>0</v>
      </c>
      <c r="I12" s="201">
        <v>0</v>
      </c>
      <c r="J12" s="195">
        <v>0</v>
      </c>
      <c r="K12" s="201">
        <v>0</v>
      </c>
      <c r="L12" s="195">
        <v>0</v>
      </c>
      <c r="M12" s="201">
        <v>0</v>
      </c>
      <c r="N12" s="195">
        <v>0</v>
      </c>
      <c r="O12" s="201">
        <v>0</v>
      </c>
      <c r="P12" s="195">
        <v>0</v>
      </c>
      <c r="Q12" s="201">
        <v>0</v>
      </c>
      <c r="R12" s="195">
        <v>0</v>
      </c>
      <c r="S12" s="201">
        <v>0</v>
      </c>
      <c r="T12" s="195">
        <v>1</v>
      </c>
      <c r="U12" s="201">
        <v>0</v>
      </c>
      <c r="V12" s="26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</row>
    <row r="13" spans="1:68" ht="13" x14ac:dyDescent="0.3">
      <c r="A13" s="313" t="s">
        <v>34</v>
      </c>
      <c r="B13" s="195">
        <v>2</v>
      </c>
      <c r="C13" s="201">
        <v>0</v>
      </c>
      <c r="D13" s="195">
        <v>1</v>
      </c>
      <c r="E13" s="201">
        <v>0</v>
      </c>
      <c r="F13" s="195">
        <v>0</v>
      </c>
      <c r="G13" s="201">
        <v>0</v>
      </c>
      <c r="H13" s="195">
        <v>0</v>
      </c>
      <c r="I13" s="201">
        <v>0</v>
      </c>
      <c r="J13" s="195">
        <v>0</v>
      </c>
      <c r="K13" s="201">
        <v>0</v>
      </c>
      <c r="L13" s="195">
        <v>0</v>
      </c>
      <c r="M13" s="201">
        <v>0</v>
      </c>
      <c r="N13" s="195">
        <v>0</v>
      </c>
      <c r="O13" s="201">
        <v>0</v>
      </c>
      <c r="P13" s="195">
        <v>0</v>
      </c>
      <c r="Q13" s="201">
        <v>0</v>
      </c>
      <c r="R13" s="195">
        <v>0</v>
      </c>
      <c r="S13" s="201">
        <v>0</v>
      </c>
      <c r="T13" s="195">
        <v>3</v>
      </c>
      <c r="U13" s="201">
        <v>0</v>
      </c>
      <c r="V13" s="26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</row>
    <row r="14" spans="1:68" ht="13" x14ac:dyDescent="0.3">
      <c r="A14" s="313" t="s">
        <v>35</v>
      </c>
      <c r="B14" s="195">
        <v>2</v>
      </c>
      <c r="C14" s="201">
        <v>0</v>
      </c>
      <c r="D14" s="195">
        <v>0</v>
      </c>
      <c r="E14" s="201">
        <v>0</v>
      </c>
      <c r="F14" s="195">
        <v>0</v>
      </c>
      <c r="G14" s="201">
        <v>0</v>
      </c>
      <c r="H14" s="195">
        <v>0</v>
      </c>
      <c r="I14" s="201">
        <v>0</v>
      </c>
      <c r="J14" s="195">
        <v>0</v>
      </c>
      <c r="K14" s="201">
        <v>0</v>
      </c>
      <c r="L14" s="195">
        <v>0</v>
      </c>
      <c r="M14" s="201">
        <v>0</v>
      </c>
      <c r="N14" s="195">
        <v>0</v>
      </c>
      <c r="O14" s="201">
        <v>0</v>
      </c>
      <c r="P14" s="195">
        <v>0</v>
      </c>
      <c r="Q14" s="201">
        <v>0</v>
      </c>
      <c r="R14" s="195">
        <v>0</v>
      </c>
      <c r="S14" s="201">
        <v>0</v>
      </c>
      <c r="T14" s="195">
        <v>2</v>
      </c>
      <c r="U14" s="201">
        <v>0</v>
      </c>
      <c r="V14" s="26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</row>
    <row r="15" spans="1:68" ht="13" x14ac:dyDescent="0.3">
      <c r="A15" s="313" t="s">
        <v>36</v>
      </c>
      <c r="B15" s="195">
        <v>16</v>
      </c>
      <c r="C15" s="201">
        <v>0</v>
      </c>
      <c r="D15" s="195">
        <v>2</v>
      </c>
      <c r="E15" s="201">
        <v>0</v>
      </c>
      <c r="F15" s="195">
        <v>0</v>
      </c>
      <c r="G15" s="201">
        <v>0</v>
      </c>
      <c r="H15" s="195">
        <v>0</v>
      </c>
      <c r="I15" s="201">
        <v>0</v>
      </c>
      <c r="J15" s="195">
        <v>0</v>
      </c>
      <c r="K15" s="201">
        <v>0</v>
      </c>
      <c r="L15" s="195">
        <v>0</v>
      </c>
      <c r="M15" s="201">
        <v>0</v>
      </c>
      <c r="N15" s="195">
        <v>0</v>
      </c>
      <c r="O15" s="201">
        <v>0</v>
      </c>
      <c r="P15" s="195">
        <v>0</v>
      </c>
      <c r="Q15" s="201">
        <v>0</v>
      </c>
      <c r="R15" s="195">
        <v>0</v>
      </c>
      <c r="S15" s="201">
        <v>0</v>
      </c>
      <c r="T15" s="195">
        <v>18</v>
      </c>
      <c r="U15" s="201">
        <v>0</v>
      </c>
      <c r="V15" s="26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</row>
    <row r="16" spans="1:68" ht="13" x14ac:dyDescent="0.3">
      <c r="A16" s="313" t="s">
        <v>37</v>
      </c>
      <c r="B16" s="195">
        <v>40</v>
      </c>
      <c r="C16" s="201">
        <v>0</v>
      </c>
      <c r="D16" s="195">
        <v>1</v>
      </c>
      <c r="E16" s="201">
        <v>0</v>
      </c>
      <c r="F16" s="195">
        <v>0</v>
      </c>
      <c r="G16" s="201">
        <v>0</v>
      </c>
      <c r="H16" s="195">
        <v>0</v>
      </c>
      <c r="I16" s="201">
        <v>0</v>
      </c>
      <c r="J16" s="195">
        <v>0</v>
      </c>
      <c r="K16" s="201">
        <v>0</v>
      </c>
      <c r="L16" s="195">
        <v>0</v>
      </c>
      <c r="M16" s="201">
        <v>0</v>
      </c>
      <c r="N16" s="195">
        <v>0</v>
      </c>
      <c r="O16" s="201">
        <v>0</v>
      </c>
      <c r="P16" s="195">
        <v>0</v>
      </c>
      <c r="Q16" s="201">
        <v>0</v>
      </c>
      <c r="R16" s="195">
        <v>0</v>
      </c>
      <c r="S16" s="201">
        <v>0</v>
      </c>
      <c r="T16" s="195">
        <v>41</v>
      </c>
      <c r="U16" s="201">
        <v>0</v>
      </c>
      <c r="V16" s="26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</row>
    <row r="17" spans="1:68" ht="13" x14ac:dyDescent="0.3">
      <c r="A17" s="313" t="s">
        <v>38</v>
      </c>
      <c r="B17" s="195">
        <v>27</v>
      </c>
      <c r="C17" s="201">
        <v>0</v>
      </c>
      <c r="D17" s="195">
        <v>9</v>
      </c>
      <c r="E17" s="201">
        <v>0</v>
      </c>
      <c r="F17" s="195">
        <v>0</v>
      </c>
      <c r="G17" s="201">
        <v>0</v>
      </c>
      <c r="H17" s="195">
        <v>0</v>
      </c>
      <c r="I17" s="201">
        <v>0</v>
      </c>
      <c r="J17" s="195">
        <v>0</v>
      </c>
      <c r="K17" s="201">
        <v>0</v>
      </c>
      <c r="L17" s="195">
        <v>0</v>
      </c>
      <c r="M17" s="201">
        <v>0</v>
      </c>
      <c r="N17" s="195">
        <v>0</v>
      </c>
      <c r="O17" s="201">
        <v>0</v>
      </c>
      <c r="P17" s="195">
        <v>0</v>
      </c>
      <c r="Q17" s="201">
        <v>0</v>
      </c>
      <c r="R17" s="195">
        <v>0</v>
      </c>
      <c r="S17" s="201">
        <v>0</v>
      </c>
      <c r="T17" s="195">
        <v>36</v>
      </c>
      <c r="U17" s="201">
        <v>0</v>
      </c>
      <c r="V17" s="26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</row>
    <row r="18" spans="1:68" ht="13" x14ac:dyDescent="0.3">
      <c r="A18" s="313" t="s">
        <v>39</v>
      </c>
      <c r="B18" s="195">
        <v>33</v>
      </c>
      <c r="C18" s="201">
        <v>3</v>
      </c>
      <c r="D18" s="195">
        <v>6</v>
      </c>
      <c r="E18" s="201">
        <v>0</v>
      </c>
      <c r="F18" s="195">
        <v>0</v>
      </c>
      <c r="G18" s="201">
        <v>0</v>
      </c>
      <c r="H18" s="195">
        <v>0</v>
      </c>
      <c r="I18" s="201">
        <v>0</v>
      </c>
      <c r="J18" s="195">
        <v>0</v>
      </c>
      <c r="K18" s="201">
        <v>0</v>
      </c>
      <c r="L18" s="195">
        <v>0</v>
      </c>
      <c r="M18" s="201">
        <v>0</v>
      </c>
      <c r="N18" s="195">
        <v>0</v>
      </c>
      <c r="O18" s="201">
        <v>0</v>
      </c>
      <c r="P18" s="195">
        <v>0</v>
      </c>
      <c r="Q18" s="201">
        <v>0</v>
      </c>
      <c r="R18" s="195">
        <v>0</v>
      </c>
      <c r="S18" s="201">
        <v>0</v>
      </c>
      <c r="T18" s="195">
        <v>39</v>
      </c>
      <c r="U18" s="201">
        <v>3</v>
      </c>
      <c r="V18" s="26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</row>
    <row r="19" spans="1:68" ht="13" x14ac:dyDescent="0.3">
      <c r="A19" s="313" t="s">
        <v>40</v>
      </c>
      <c r="B19" s="195">
        <v>24</v>
      </c>
      <c r="C19" s="201">
        <v>0</v>
      </c>
      <c r="D19" s="195">
        <v>5</v>
      </c>
      <c r="E19" s="201">
        <v>0</v>
      </c>
      <c r="F19" s="195">
        <v>0</v>
      </c>
      <c r="G19" s="201">
        <v>0</v>
      </c>
      <c r="H19" s="195">
        <v>0</v>
      </c>
      <c r="I19" s="201">
        <v>0</v>
      </c>
      <c r="J19" s="195">
        <v>0</v>
      </c>
      <c r="K19" s="201">
        <v>0</v>
      </c>
      <c r="L19" s="195">
        <v>0</v>
      </c>
      <c r="M19" s="201">
        <v>0</v>
      </c>
      <c r="N19" s="195">
        <v>0</v>
      </c>
      <c r="O19" s="201">
        <v>0</v>
      </c>
      <c r="P19" s="195">
        <v>0</v>
      </c>
      <c r="Q19" s="201">
        <v>0</v>
      </c>
      <c r="R19" s="195">
        <v>0</v>
      </c>
      <c r="S19" s="201">
        <v>0</v>
      </c>
      <c r="T19" s="195">
        <v>29</v>
      </c>
      <c r="U19" s="201">
        <v>0</v>
      </c>
      <c r="V19" s="26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</row>
    <row r="20" spans="1:68" ht="13" x14ac:dyDescent="0.3">
      <c r="A20" s="313" t="s">
        <v>41</v>
      </c>
      <c r="B20" s="195">
        <v>28</v>
      </c>
      <c r="C20" s="201">
        <v>1</v>
      </c>
      <c r="D20" s="195">
        <v>2</v>
      </c>
      <c r="E20" s="201">
        <v>0</v>
      </c>
      <c r="F20" s="195">
        <v>0</v>
      </c>
      <c r="G20" s="201">
        <v>0</v>
      </c>
      <c r="H20" s="195">
        <v>0</v>
      </c>
      <c r="I20" s="201">
        <v>0</v>
      </c>
      <c r="J20" s="195">
        <v>0</v>
      </c>
      <c r="K20" s="201">
        <v>0</v>
      </c>
      <c r="L20" s="195">
        <v>0</v>
      </c>
      <c r="M20" s="201">
        <v>0</v>
      </c>
      <c r="N20" s="195">
        <v>0</v>
      </c>
      <c r="O20" s="201">
        <v>0</v>
      </c>
      <c r="P20" s="195">
        <v>0</v>
      </c>
      <c r="Q20" s="201">
        <v>0</v>
      </c>
      <c r="R20" s="195">
        <v>0</v>
      </c>
      <c r="S20" s="201">
        <v>0</v>
      </c>
      <c r="T20" s="195">
        <v>30</v>
      </c>
      <c r="U20" s="201">
        <v>1</v>
      </c>
      <c r="V20" s="26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</row>
    <row r="21" spans="1:68" ht="13" x14ac:dyDescent="0.3">
      <c r="A21" s="313" t="s">
        <v>42</v>
      </c>
      <c r="B21" s="195">
        <v>27</v>
      </c>
      <c r="C21" s="201">
        <v>0</v>
      </c>
      <c r="D21" s="195">
        <v>3</v>
      </c>
      <c r="E21" s="201">
        <v>0</v>
      </c>
      <c r="F21" s="195">
        <v>0</v>
      </c>
      <c r="G21" s="201">
        <v>0</v>
      </c>
      <c r="H21" s="195">
        <v>0</v>
      </c>
      <c r="I21" s="201">
        <v>0</v>
      </c>
      <c r="J21" s="195">
        <v>0</v>
      </c>
      <c r="K21" s="201">
        <v>0</v>
      </c>
      <c r="L21" s="195">
        <v>0</v>
      </c>
      <c r="M21" s="201">
        <v>0</v>
      </c>
      <c r="N21" s="195">
        <v>0</v>
      </c>
      <c r="O21" s="201">
        <v>0</v>
      </c>
      <c r="P21" s="195">
        <v>0</v>
      </c>
      <c r="Q21" s="201">
        <v>0</v>
      </c>
      <c r="R21" s="195">
        <v>0</v>
      </c>
      <c r="S21" s="201">
        <v>0</v>
      </c>
      <c r="T21" s="195">
        <v>30</v>
      </c>
      <c r="U21" s="201">
        <v>0</v>
      </c>
      <c r="V21" s="26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</row>
    <row r="22" spans="1:68" ht="13" x14ac:dyDescent="0.3">
      <c r="A22" s="313" t="s">
        <v>43</v>
      </c>
      <c r="B22" s="195">
        <v>37</v>
      </c>
      <c r="C22" s="201">
        <v>1</v>
      </c>
      <c r="D22" s="195">
        <v>5</v>
      </c>
      <c r="E22" s="201">
        <v>0</v>
      </c>
      <c r="F22" s="195">
        <v>0</v>
      </c>
      <c r="G22" s="201">
        <v>0</v>
      </c>
      <c r="H22" s="195">
        <v>0</v>
      </c>
      <c r="I22" s="201">
        <v>0</v>
      </c>
      <c r="J22" s="195">
        <v>0</v>
      </c>
      <c r="K22" s="201">
        <v>0</v>
      </c>
      <c r="L22" s="195">
        <v>0</v>
      </c>
      <c r="M22" s="201">
        <v>0</v>
      </c>
      <c r="N22" s="195">
        <v>0</v>
      </c>
      <c r="O22" s="201">
        <v>0</v>
      </c>
      <c r="P22" s="195">
        <v>0</v>
      </c>
      <c r="Q22" s="201">
        <v>0</v>
      </c>
      <c r="R22" s="195">
        <v>0</v>
      </c>
      <c r="S22" s="201">
        <v>0</v>
      </c>
      <c r="T22" s="195">
        <v>42</v>
      </c>
      <c r="U22" s="201">
        <v>1</v>
      </c>
      <c r="V22" s="26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</row>
    <row r="23" spans="1:68" ht="13" x14ac:dyDescent="0.3">
      <c r="A23" s="313" t="s">
        <v>44</v>
      </c>
      <c r="B23" s="195">
        <v>41</v>
      </c>
      <c r="C23" s="201">
        <v>1</v>
      </c>
      <c r="D23" s="195">
        <v>5</v>
      </c>
      <c r="E23" s="201">
        <v>0</v>
      </c>
      <c r="F23" s="195">
        <v>0</v>
      </c>
      <c r="G23" s="201">
        <v>0</v>
      </c>
      <c r="H23" s="195">
        <v>0</v>
      </c>
      <c r="I23" s="201">
        <v>0</v>
      </c>
      <c r="J23" s="195">
        <v>0</v>
      </c>
      <c r="K23" s="201">
        <v>0</v>
      </c>
      <c r="L23" s="195">
        <v>0</v>
      </c>
      <c r="M23" s="201">
        <v>0</v>
      </c>
      <c r="N23" s="195">
        <v>0</v>
      </c>
      <c r="O23" s="201">
        <v>0</v>
      </c>
      <c r="P23" s="195">
        <v>0</v>
      </c>
      <c r="Q23" s="201">
        <v>0</v>
      </c>
      <c r="R23" s="195">
        <v>0</v>
      </c>
      <c r="S23" s="201">
        <v>0</v>
      </c>
      <c r="T23" s="195">
        <v>46</v>
      </c>
      <c r="U23" s="201">
        <v>1</v>
      </c>
      <c r="V23" s="26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</row>
    <row r="24" spans="1:68" ht="13" x14ac:dyDescent="0.3">
      <c r="A24" s="313" t="s">
        <v>45</v>
      </c>
      <c r="B24" s="195">
        <v>54</v>
      </c>
      <c r="C24" s="201">
        <v>1</v>
      </c>
      <c r="D24" s="195">
        <v>8</v>
      </c>
      <c r="E24" s="201">
        <v>0</v>
      </c>
      <c r="F24" s="195">
        <v>1</v>
      </c>
      <c r="G24" s="201">
        <v>0</v>
      </c>
      <c r="H24" s="195">
        <v>0</v>
      </c>
      <c r="I24" s="201">
        <v>0</v>
      </c>
      <c r="J24" s="195">
        <v>0</v>
      </c>
      <c r="K24" s="201">
        <v>0</v>
      </c>
      <c r="L24" s="195">
        <v>0</v>
      </c>
      <c r="M24" s="201">
        <v>0</v>
      </c>
      <c r="N24" s="195">
        <v>0</v>
      </c>
      <c r="O24" s="201">
        <v>0</v>
      </c>
      <c r="P24" s="195">
        <v>0</v>
      </c>
      <c r="Q24" s="201">
        <v>0</v>
      </c>
      <c r="R24" s="195">
        <v>0</v>
      </c>
      <c r="S24" s="201">
        <v>0</v>
      </c>
      <c r="T24" s="195">
        <v>63</v>
      </c>
      <c r="U24" s="201">
        <v>1</v>
      </c>
      <c r="V24" s="26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</row>
    <row r="25" spans="1:68" ht="13" x14ac:dyDescent="0.3">
      <c r="A25" s="313" t="s">
        <v>46</v>
      </c>
      <c r="B25" s="195">
        <v>62</v>
      </c>
      <c r="C25" s="201">
        <v>0</v>
      </c>
      <c r="D25" s="195">
        <v>7</v>
      </c>
      <c r="E25" s="201">
        <v>0</v>
      </c>
      <c r="F25" s="195">
        <v>1</v>
      </c>
      <c r="G25" s="201">
        <v>0</v>
      </c>
      <c r="H25" s="195">
        <v>0</v>
      </c>
      <c r="I25" s="201">
        <v>0</v>
      </c>
      <c r="J25" s="195">
        <v>0</v>
      </c>
      <c r="K25" s="201">
        <v>0</v>
      </c>
      <c r="L25" s="195">
        <v>0</v>
      </c>
      <c r="M25" s="201">
        <v>0</v>
      </c>
      <c r="N25" s="195">
        <v>0</v>
      </c>
      <c r="O25" s="201">
        <v>0</v>
      </c>
      <c r="P25" s="195">
        <v>0</v>
      </c>
      <c r="Q25" s="201">
        <v>0</v>
      </c>
      <c r="R25" s="195">
        <v>0</v>
      </c>
      <c r="S25" s="201">
        <v>0</v>
      </c>
      <c r="T25" s="195">
        <v>70</v>
      </c>
      <c r="U25" s="201">
        <v>0</v>
      </c>
      <c r="V25" s="26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</row>
    <row r="26" spans="1:68" ht="13" x14ac:dyDescent="0.3">
      <c r="A26" s="313" t="s">
        <v>47</v>
      </c>
      <c r="B26" s="195">
        <v>56</v>
      </c>
      <c r="C26" s="201">
        <v>3</v>
      </c>
      <c r="D26" s="195">
        <v>1</v>
      </c>
      <c r="E26" s="201">
        <v>1</v>
      </c>
      <c r="F26" s="195">
        <v>1</v>
      </c>
      <c r="G26" s="201">
        <v>0</v>
      </c>
      <c r="H26" s="195">
        <v>0</v>
      </c>
      <c r="I26" s="201">
        <v>0</v>
      </c>
      <c r="J26" s="195">
        <v>0</v>
      </c>
      <c r="K26" s="201">
        <v>0</v>
      </c>
      <c r="L26" s="195">
        <v>0</v>
      </c>
      <c r="M26" s="201">
        <v>0</v>
      </c>
      <c r="N26" s="195">
        <v>0</v>
      </c>
      <c r="O26" s="201">
        <v>0</v>
      </c>
      <c r="P26" s="195">
        <v>0</v>
      </c>
      <c r="Q26" s="201">
        <v>0</v>
      </c>
      <c r="R26" s="195">
        <v>0</v>
      </c>
      <c r="S26" s="201">
        <v>0</v>
      </c>
      <c r="T26" s="195">
        <v>58</v>
      </c>
      <c r="U26" s="201">
        <v>4</v>
      </c>
      <c r="V26" s="26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</row>
    <row r="27" spans="1:68" ht="13" x14ac:dyDescent="0.3">
      <c r="A27" s="313" t="s">
        <v>48</v>
      </c>
      <c r="B27" s="195">
        <v>58</v>
      </c>
      <c r="C27" s="201">
        <v>0</v>
      </c>
      <c r="D27" s="195">
        <v>9</v>
      </c>
      <c r="E27" s="201">
        <v>0</v>
      </c>
      <c r="F27" s="195">
        <v>0</v>
      </c>
      <c r="G27" s="201">
        <v>0</v>
      </c>
      <c r="H27" s="195">
        <v>0</v>
      </c>
      <c r="I27" s="201">
        <v>0</v>
      </c>
      <c r="J27" s="195">
        <v>0</v>
      </c>
      <c r="K27" s="201">
        <v>0</v>
      </c>
      <c r="L27" s="195">
        <v>0</v>
      </c>
      <c r="M27" s="201">
        <v>0</v>
      </c>
      <c r="N27" s="195">
        <v>0</v>
      </c>
      <c r="O27" s="201">
        <v>0</v>
      </c>
      <c r="P27" s="195">
        <v>0</v>
      </c>
      <c r="Q27" s="201">
        <v>0</v>
      </c>
      <c r="R27" s="195">
        <v>0</v>
      </c>
      <c r="S27" s="201">
        <v>0</v>
      </c>
      <c r="T27" s="195">
        <v>67</v>
      </c>
      <c r="U27" s="201">
        <v>0</v>
      </c>
      <c r="V27" s="26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</row>
    <row r="28" spans="1:68" ht="13" x14ac:dyDescent="0.3">
      <c r="A28" s="313" t="s">
        <v>49</v>
      </c>
      <c r="B28" s="195">
        <v>34</v>
      </c>
      <c r="C28" s="201">
        <v>1</v>
      </c>
      <c r="D28" s="195">
        <v>7</v>
      </c>
      <c r="E28" s="201">
        <v>0</v>
      </c>
      <c r="F28" s="195">
        <v>2</v>
      </c>
      <c r="G28" s="201">
        <v>0</v>
      </c>
      <c r="H28" s="195">
        <v>0</v>
      </c>
      <c r="I28" s="201">
        <v>0</v>
      </c>
      <c r="J28" s="195">
        <v>0</v>
      </c>
      <c r="K28" s="201">
        <v>0</v>
      </c>
      <c r="L28" s="195">
        <v>0</v>
      </c>
      <c r="M28" s="201">
        <v>0</v>
      </c>
      <c r="N28" s="195">
        <v>0</v>
      </c>
      <c r="O28" s="201">
        <v>0</v>
      </c>
      <c r="P28" s="195">
        <v>0</v>
      </c>
      <c r="Q28" s="201">
        <v>0</v>
      </c>
      <c r="R28" s="195">
        <v>0</v>
      </c>
      <c r="S28" s="201">
        <v>0</v>
      </c>
      <c r="T28" s="195">
        <v>43</v>
      </c>
      <c r="U28" s="201">
        <v>1</v>
      </c>
      <c r="V28" s="26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</row>
    <row r="29" spans="1:68" ht="13" x14ac:dyDescent="0.3">
      <c r="A29" s="313" t="s">
        <v>50</v>
      </c>
      <c r="B29" s="195">
        <v>13</v>
      </c>
      <c r="C29" s="201">
        <v>0</v>
      </c>
      <c r="D29" s="195">
        <v>3</v>
      </c>
      <c r="E29" s="201">
        <v>0</v>
      </c>
      <c r="F29" s="195">
        <v>0</v>
      </c>
      <c r="G29" s="201">
        <v>0</v>
      </c>
      <c r="H29" s="195">
        <v>1</v>
      </c>
      <c r="I29" s="201">
        <v>0</v>
      </c>
      <c r="J29" s="195">
        <v>0</v>
      </c>
      <c r="K29" s="201">
        <v>0</v>
      </c>
      <c r="L29" s="195">
        <v>0</v>
      </c>
      <c r="M29" s="201">
        <v>0</v>
      </c>
      <c r="N29" s="195">
        <v>0</v>
      </c>
      <c r="O29" s="201">
        <v>0</v>
      </c>
      <c r="P29" s="195">
        <v>0</v>
      </c>
      <c r="Q29" s="201">
        <v>0</v>
      </c>
      <c r="R29" s="195">
        <v>0</v>
      </c>
      <c r="S29" s="201">
        <v>0</v>
      </c>
      <c r="T29" s="195">
        <v>17</v>
      </c>
      <c r="U29" s="201">
        <v>0</v>
      </c>
      <c r="V29" s="26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</row>
    <row r="30" spans="1:68" ht="13" x14ac:dyDescent="0.3">
      <c r="A30" s="313" t="s">
        <v>51</v>
      </c>
      <c r="B30" s="195">
        <v>16</v>
      </c>
      <c r="C30" s="201">
        <v>1</v>
      </c>
      <c r="D30" s="195">
        <v>1</v>
      </c>
      <c r="E30" s="201">
        <v>0</v>
      </c>
      <c r="F30" s="195">
        <v>0</v>
      </c>
      <c r="G30" s="201">
        <v>0</v>
      </c>
      <c r="H30" s="195">
        <v>0</v>
      </c>
      <c r="I30" s="201">
        <v>0</v>
      </c>
      <c r="J30" s="195">
        <v>0</v>
      </c>
      <c r="K30" s="201">
        <v>0</v>
      </c>
      <c r="L30" s="195">
        <v>0</v>
      </c>
      <c r="M30" s="201">
        <v>0</v>
      </c>
      <c r="N30" s="195">
        <v>0</v>
      </c>
      <c r="O30" s="201">
        <v>0</v>
      </c>
      <c r="P30" s="195">
        <v>0</v>
      </c>
      <c r="Q30" s="201">
        <v>0</v>
      </c>
      <c r="R30" s="195">
        <v>0</v>
      </c>
      <c r="S30" s="201">
        <v>0</v>
      </c>
      <c r="T30" s="195">
        <v>17</v>
      </c>
      <c r="U30" s="201">
        <v>1</v>
      </c>
      <c r="V30" s="26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</row>
    <row r="31" spans="1:68" ht="13.5" thickBot="1" x14ac:dyDescent="0.35">
      <c r="A31" s="311" t="s">
        <v>52</v>
      </c>
      <c r="B31" s="195">
        <v>12</v>
      </c>
      <c r="C31" s="201">
        <v>0</v>
      </c>
      <c r="D31" s="195">
        <v>5</v>
      </c>
      <c r="E31" s="201">
        <v>0</v>
      </c>
      <c r="F31" s="195">
        <v>0</v>
      </c>
      <c r="G31" s="201">
        <v>0</v>
      </c>
      <c r="H31" s="195">
        <v>0</v>
      </c>
      <c r="I31" s="201">
        <v>0</v>
      </c>
      <c r="J31" s="195">
        <v>0</v>
      </c>
      <c r="K31" s="201">
        <v>0</v>
      </c>
      <c r="L31" s="195">
        <v>0</v>
      </c>
      <c r="M31" s="201">
        <v>0</v>
      </c>
      <c r="N31" s="195">
        <v>0</v>
      </c>
      <c r="O31" s="201">
        <v>0</v>
      </c>
      <c r="P31" s="195">
        <v>0</v>
      </c>
      <c r="Q31" s="201">
        <v>0</v>
      </c>
      <c r="R31" s="195">
        <v>0</v>
      </c>
      <c r="S31" s="201">
        <v>0</v>
      </c>
      <c r="T31" s="195">
        <v>17</v>
      </c>
      <c r="U31" s="201">
        <v>0</v>
      </c>
      <c r="V31" s="26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</row>
    <row r="32" spans="1:68" ht="14" thickTop="1" thickBot="1" x14ac:dyDescent="0.35">
      <c r="A32" s="312" t="s">
        <v>53</v>
      </c>
      <c r="B32" s="196">
        <v>593</v>
      </c>
      <c r="C32" s="202">
        <v>12</v>
      </c>
      <c r="D32" s="196">
        <v>82</v>
      </c>
      <c r="E32" s="202">
        <v>1</v>
      </c>
      <c r="F32" s="196">
        <v>5</v>
      </c>
      <c r="G32" s="202">
        <v>0</v>
      </c>
      <c r="H32" s="196">
        <v>1</v>
      </c>
      <c r="I32" s="202">
        <v>0</v>
      </c>
      <c r="J32" s="196">
        <v>0</v>
      </c>
      <c r="K32" s="202">
        <v>0</v>
      </c>
      <c r="L32" s="196">
        <v>0</v>
      </c>
      <c r="M32" s="202">
        <v>0</v>
      </c>
      <c r="N32" s="196">
        <v>0</v>
      </c>
      <c r="O32" s="202">
        <v>0</v>
      </c>
      <c r="P32" s="196">
        <v>0</v>
      </c>
      <c r="Q32" s="202">
        <v>0</v>
      </c>
      <c r="R32" s="196">
        <v>0</v>
      </c>
      <c r="S32" s="202">
        <v>0</v>
      </c>
      <c r="T32" s="196">
        <v>681</v>
      </c>
      <c r="U32" s="202">
        <v>13</v>
      </c>
      <c r="V32" s="28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</row>
    <row r="33" spans="1:68" ht="13.5" thickTop="1" x14ac:dyDescent="0.3">
      <c r="A33" s="313" t="s">
        <v>125</v>
      </c>
      <c r="B33" s="197">
        <v>0.87077826725403817</v>
      </c>
      <c r="C33" s="203">
        <v>1.7621145374449341E-2</v>
      </c>
      <c r="D33" s="197">
        <v>0.12041116005873716</v>
      </c>
      <c r="E33" s="203">
        <v>1.4684287812041115E-3</v>
      </c>
      <c r="F33" s="197">
        <v>7.3421439060205578E-3</v>
      </c>
      <c r="G33" s="203">
        <v>0</v>
      </c>
      <c r="H33" s="197">
        <v>1.4684287812041115E-3</v>
      </c>
      <c r="I33" s="203">
        <v>0</v>
      </c>
      <c r="J33" s="197">
        <v>0</v>
      </c>
      <c r="K33" s="203">
        <v>0</v>
      </c>
      <c r="L33" s="197">
        <v>0</v>
      </c>
      <c r="M33" s="203">
        <v>0</v>
      </c>
      <c r="N33" s="197">
        <v>0</v>
      </c>
      <c r="O33" s="203">
        <v>0</v>
      </c>
      <c r="P33" s="197">
        <v>0</v>
      </c>
      <c r="Q33" s="203">
        <v>0</v>
      </c>
      <c r="R33" s="197">
        <v>0</v>
      </c>
      <c r="S33" s="203">
        <v>0</v>
      </c>
      <c r="T33" s="197">
        <v>1</v>
      </c>
      <c r="U33" s="203">
        <v>1.908957415565345E-2</v>
      </c>
      <c r="V33" s="28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</row>
    <row r="34" spans="1:68" ht="13" x14ac:dyDescent="0.3">
      <c r="A34" s="313" t="s">
        <v>111</v>
      </c>
      <c r="B34" s="198">
        <v>539</v>
      </c>
      <c r="C34" s="204">
        <v>11</v>
      </c>
      <c r="D34" s="198">
        <v>70</v>
      </c>
      <c r="E34" s="204">
        <v>1</v>
      </c>
      <c r="F34" s="198">
        <v>5</v>
      </c>
      <c r="G34" s="204">
        <v>0</v>
      </c>
      <c r="H34" s="198">
        <v>0</v>
      </c>
      <c r="I34" s="204">
        <v>0</v>
      </c>
      <c r="J34" s="198">
        <v>0</v>
      </c>
      <c r="K34" s="204">
        <v>0</v>
      </c>
      <c r="L34" s="198">
        <v>0</v>
      </c>
      <c r="M34" s="204">
        <v>0</v>
      </c>
      <c r="N34" s="198">
        <v>0</v>
      </c>
      <c r="O34" s="204">
        <v>0</v>
      </c>
      <c r="P34" s="198">
        <v>0</v>
      </c>
      <c r="Q34" s="204">
        <v>0</v>
      </c>
      <c r="R34" s="198">
        <v>0</v>
      </c>
      <c r="S34" s="204">
        <v>0</v>
      </c>
      <c r="T34" s="198">
        <v>614</v>
      </c>
      <c r="U34" s="204">
        <v>12</v>
      </c>
      <c r="V34" s="29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</row>
    <row r="35" spans="1:68" ht="13.5" thickBot="1" x14ac:dyDescent="0.35">
      <c r="A35" s="311" t="s">
        <v>112</v>
      </c>
      <c r="B35" s="199">
        <v>54</v>
      </c>
      <c r="C35" s="205">
        <v>1</v>
      </c>
      <c r="D35" s="199">
        <v>12</v>
      </c>
      <c r="E35" s="205">
        <v>0</v>
      </c>
      <c r="F35" s="199">
        <v>0</v>
      </c>
      <c r="G35" s="205">
        <v>0</v>
      </c>
      <c r="H35" s="199">
        <v>1</v>
      </c>
      <c r="I35" s="205">
        <v>0</v>
      </c>
      <c r="J35" s="199">
        <v>0</v>
      </c>
      <c r="K35" s="205">
        <v>0</v>
      </c>
      <c r="L35" s="199">
        <v>0</v>
      </c>
      <c r="M35" s="205">
        <v>0</v>
      </c>
      <c r="N35" s="199">
        <v>0</v>
      </c>
      <c r="O35" s="205">
        <v>0</v>
      </c>
      <c r="P35" s="199">
        <v>0</v>
      </c>
      <c r="Q35" s="205">
        <v>0</v>
      </c>
      <c r="R35" s="199">
        <v>0</v>
      </c>
      <c r="S35" s="205">
        <v>0</v>
      </c>
      <c r="T35" s="199">
        <v>67</v>
      </c>
      <c r="U35" s="205">
        <v>1</v>
      </c>
      <c r="V35" s="3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</row>
    <row r="36" spans="1:68" ht="14" thickTop="1" thickBot="1" x14ac:dyDescent="0.35">
      <c r="A36" s="314" t="s">
        <v>54</v>
      </c>
      <c r="B36" s="292"/>
      <c r="C36" s="293"/>
      <c r="D36" s="293"/>
      <c r="E36" s="294"/>
      <c r="F36" s="294"/>
      <c r="G36" s="295"/>
      <c r="H36" s="294" t="s">
        <v>55</v>
      </c>
      <c r="I36" s="296">
        <v>668</v>
      </c>
      <c r="J36" s="54"/>
      <c r="K36" s="53"/>
      <c r="L36" s="60" t="s">
        <v>56</v>
      </c>
      <c r="M36" s="54">
        <v>13</v>
      </c>
      <c r="N36" s="58"/>
      <c r="O36" s="292"/>
      <c r="P36" s="295"/>
      <c r="Q36" s="297"/>
      <c r="R36" s="298" t="s">
        <v>57</v>
      </c>
      <c r="S36" s="298"/>
      <c r="T36" s="299">
        <v>694</v>
      </c>
      <c r="U36" s="300"/>
      <c r="V36" s="31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</row>
    <row r="37" spans="1:68" ht="13.5" thickTop="1" x14ac:dyDescent="0.3">
      <c r="A37" s="315" t="s">
        <v>58</v>
      </c>
      <c r="B37" s="33"/>
      <c r="C37" s="33"/>
      <c r="D37" s="34" t="s">
        <v>59</v>
      </c>
      <c r="E37" s="35">
        <v>17.687224669603523</v>
      </c>
      <c r="F37" s="32" t="s">
        <v>60</v>
      </c>
      <c r="G37" s="36"/>
      <c r="H37" s="34" t="s">
        <v>61</v>
      </c>
      <c r="I37" s="35">
        <v>16.53846153846154</v>
      </c>
      <c r="J37" s="32" t="s">
        <v>60</v>
      </c>
      <c r="K37" s="4"/>
      <c r="N37" s="301"/>
      <c r="O37" s="302"/>
      <c r="P37" s="302"/>
      <c r="Q37" s="302"/>
      <c r="R37" s="301"/>
      <c r="S37" s="301"/>
      <c r="T37" s="301"/>
      <c r="U37" s="301"/>
      <c r="V37" s="31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</row>
    <row r="38" spans="1:68" ht="4.9000000000000004" customHeight="1" x14ac:dyDescent="0.3"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</row>
    <row r="39" spans="1:68" ht="13" x14ac:dyDescent="0.3"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</row>
    <row r="40" spans="1:68" ht="13" x14ac:dyDescent="0.3"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</row>
    <row r="41" spans="1:68" ht="13" x14ac:dyDescent="0.3"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</row>
    <row r="42" spans="1:68" ht="13" x14ac:dyDescent="0.3"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</row>
    <row r="43" spans="1:68" ht="13" x14ac:dyDescent="0.3"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</row>
    <row r="44" spans="1:68" ht="13" x14ac:dyDescent="0.3"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</row>
    <row r="45" spans="1:68" ht="13" x14ac:dyDescent="0.3"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</row>
    <row r="46" spans="1:68" ht="13" x14ac:dyDescent="0.3"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</row>
    <row r="47" spans="1:68" ht="13" x14ac:dyDescent="0.3"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</row>
    <row r="48" spans="1:68" ht="13" x14ac:dyDescent="0.3"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</row>
    <row r="49" spans="1:68" ht="13" x14ac:dyDescent="0.3"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</row>
    <row r="50" spans="1:68" ht="13" x14ac:dyDescent="0.3"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</row>
    <row r="51" spans="1:68" ht="4.9000000000000004" customHeight="1" x14ac:dyDescent="0.3"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</row>
    <row r="52" spans="1:68" ht="13" x14ac:dyDescent="0.3"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</row>
    <row r="53" spans="1:68" ht="13" x14ac:dyDescent="0.3"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</row>
    <row r="54" spans="1:68" ht="13" x14ac:dyDescent="0.3">
      <c r="V54" s="37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</row>
    <row r="55" spans="1:68" ht="13" x14ac:dyDescent="0.3">
      <c r="V55" s="37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</row>
    <row r="56" spans="1:68" ht="13" x14ac:dyDescent="0.3">
      <c r="V56" s="37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</row>
    <row r="57" spans="1:68" ht="13" x14ac:dyDescent="0.3">
      <c r="V57" s="37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</row>
    <row r="58" spans="1:68" ht="13" x14ac:dyDescent="0.3">
      <c r="V58" s="37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</row>
    <row r="59" spans="1:68" ht="13" x14ac:dyDescent="0.3">
      <c r="V59" s="37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</row>
    <row r="60" spans="1:68" ht="13" x14ac:dyDescent="0.3">
      <c r="V60" s="37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</row>
    <row r="61" spans="1:68" ht="13" x14ac:dyDescent="0.3">
      <c r="V61" s="37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</row>
    <row r="62" spans="1:68" ht="13" x14ac:dyDescent="0.3">
      <c r="V62" s="37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</row>
    <row r="63" spans="1:68" s="36" customFormat="1" ht="13" x14ac:dyDescent="0.3">
      <c r="A63" s="317">
        <v>1.4684287812041115E-3</v>
      </c>
      <c r="B63" s="39" t="s">
        <v>71</v>
      </c>
      <c r="L63" s="42">
        <v>0</v>
      </c>
      <c r="M63" s="39" t="s">
        <v>72</v>
      </c>
      <c r="V63" s="4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</row>
    <row r="64" spans="1:68" s="36" customFormat="1" ht="13" x14ac:dyDescent="0.3">
      <c r="A64" s="317">
        <v>0</v>
      </c>
      <c r="B64" s="39" t="s">
        <v>73</v>
      </c>
      <c r="K64" s="41"/>
      <c r="L64" s="38">
        <v>0</v>
      </c>
      <c r="M64" s="39" t="s">
        <v>73</v>
      </c>
      <c r="V64" s="4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</row>
    <row r="65" spans="1:68" ht="13.5" thickBot="1" x14ac:dyDescent="0.35"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</row>
    <row r="66" spans="1:68" ht="17" thickBot="1" x14ac:dyDescent="0.4">
      <c r="A66" s="318" t="s">
        <v>170</v>
      </c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4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</row>
    <row r="67" spans="1:68" ht="7.15" customHeight="1" x14ac:dyDescent="0.35">
      <c r="A67" s="319"/>
      <c r="B67" s="303"/>
      <c r="C67" s="303"/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</row>
    <row r="68" spans="1:68" ht="13" x14ac:dyDescent="0.3">
      <c r="A68" s="320" t="s">
        <v>75</v>
      </c>
      <c r="E68" s="10" t="s">
        <v>168</v>
      </c>
      <c r="I68" s="4" t="s">
        <v>91</v>
      </c>
      <c r="J68" s="105" t="s">
        <v>166</v>
      </c>
      <c r="K68" s="4"/>
      <c r="L68" s="11"/>
      <c r="M68" s="4"/>
      <c r="N68" s="4"/>
      <c r="O68" s="4" t="s">
        <v>94</v>
      </c>
      <c r="P68" s="61" t="s">
        <v>165</v>
      </c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</row>
    <row r="69" spans="1:68" ht="16" thickBot="1" x14ac:dyDescent="0.4">
      <c r="A69" s="321" t="s">
        <v>4</v>
      </c>
      <c r="V69" s="8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</row>
    <row r="70" spans="1:68" ht="13.5" thickTop="1" x14ac:dyDescent="0.3">
      <c r="A70" s="310" t="s">
        <v>5</v>
      </c>
      <c r="B70" s="281" t="s">
        <v>6</v>
      </c>
      <c r="C70" s="282"/>
      <c r="D70" s="283" t="s">
        <v>7</v>
      </c>
      <c r="E70" s="282"/>
      <c r="F70" s="283" t="s">
        <v>8</v>
      </c>
      <c r="G70" s="282"/>
      <c r="H70" s="283" t="s">
        <v>9</v>
      </c>
      <c r="I70" s="282"/>
      <c r="J70" s="283" t="s">
        <v>10</v>
      </c>
      <c r="K70" s="282"/>
      <c r="L70" s="283" t="s">
        <v>11</v>
      </c>
      <c r="M70" s="282"/>
      <c r="N70" s="283" t="s">
        <v>12</v>
      </c>
      <c r="O70" s="282"/>
      <c r="P70" s="283" t="s">
        <v>13</v>
      </c>
      <c r="Q70" s="282"/>
      <c r="R70" s="283" t="s">
        <v>14</v>
      </c>
      <c r="S70" s="284"/>
      <c r="T70" s="285" t="s">
        <v>15</v>
      </c>
      <c r="U70" s="284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</row>
    <row r="71" spans="1:68" ht="13.5" thickBot="1" x14ac:dyDescent="0.35">
      <c r="A71" s="311" t="s">
        <v>15</v>
      </c>
      <c r="B71" s="286" t="s">
        <v>16</v>
      </c>
      <c r="C71" s="287"/>
      <c r="D71" s="288" t="s">
        <v>17</v>
      </c>
      <c r="E71" s="287"/>
      <c r="F71" s="288" t="s">
        <v>18</v>
      </c>
      <c r="G71" s="287"/>
      <c r="H71" s="288" t="s">
        <v>19</v>
      </c>
      <c r="I71" s="287"/>
      <c r="J71" s="288" t="s">
        <v>20</v>
      </c>
      <c r="K71" s="287"/>
      <c r="L71" s="288" t="s">
        <v>21</v>
      </c>
      <c r="M71" s="287"/>
      <c r="N71" s="288" t="s">
        <v>22</v>
      </c>
      <c r="O71" s="287"/>
      <c r="P71" s="288" t="s">
        <v>23</v>
      </c>
      <c r="Q71" s="287"/>
      <c r="R71" s="288" t="s">
        <v>24</v>
      </c>
      <c r="S71" s="289"/>
      <c r="T71" s="290" t="s">
        <v>25</v>
      </c>
      <c r="U71" s="291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</row>
    <row r="72" spans="1:68" ht="14" thickTop="1" thickBot="1" x14ac:dyDescent="0.35">
      <c r="A72" s="312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</row>
    <row r="73" spans="1:68" ht="13.5" thickTop="1" x14ac:dyDescent="0.3">
      <c r="A73" s="313" t="s">
        <v>29</v>
      </c>
      <c r="B73" s="195">
        <v>6</v>
      </c>
      <c r="C73" s="201">
        <v>0</v>
      </c>
      <c r="D73" s="195">
        <v>2</v>
      </c>
      <c r="E73" s="201">
        <v>0</v>
      </c>
      <c r="F73" s="195">
        <v>0</v>
      </c>
      <c r="G73" s="201">
        <v>0</v>
      </c>
      <c r="H73" s="195">
        <v>0</v>
      </c>
      <c r="I73" s="201">
        <v>0</v>
      </c>
      <c r="J73" s="195">
        <v>0</v>
      </c>
      <c r="K73" s="201">
        <v>0</v>
      </c>
      <c r="L73" s="195">
        <v>0</v>
      </c>
      <c r="M73" s="201">
        <v>0</v>
      </c>
      <c r="N73" s="195">
        <v>0</v>
      </c>
      <c r="O73" s="201">
        <v>0</v>
      </c>
      <c r="P73" s="195">
        <v>0</v>
      </c>
      <c r="Q73" s="201">
        <v>0</v>
      </c>
      <c r="R73" s="195">
        <v>0</v>
      </c>
      <c r="S73" s="201">
        <v>0</v>
      </c>
      <c r="T73" s="195">
        <v>8</v>
      </c>
      <c r="U73" s="201">
        <v>0</v>
      </c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</row>
    <row r="74" spans="1:68" ht="13" x14ac:dyDescent="0.3">
      <c r="A74" s="313" t="s">
        <v>30</v>
      </c>
      <c r="B74" s="195">
        <v>3</v>
      </c>
      <c r="C74" s="201">
        <v>0</v>
      </c>
      <c r="D74" s="195">
        <v>0</v>
      </c>
      <c r="E74" s="201">
        <v>0</v>
      </c>
      <c r="F74" s="195">
        <v>0</v>
      </c>
      <c r="G74" s="201">
        <v>0</v>
      </c>
      <c r="H74" s="195">
        <v>0</v>
      </c>
      <c r="I74" s="201">
        <v>0</v>
      </c>
      <c r="J74" s="195">
        <v>0</v>
      </c>
      <c r="K74" s="201">
        <v>0</v>
      </c>
      <c r="L74" s="195">
        <v>0</v>
      </c>
      <c r="M74" s="201">
        <v>0</v>
      </c>
      <c r="N74" s="195">
        <v>0</v>
      </c>
      <c r="O74" s="201">
        <v>0</v>
      </c>
      <c r="P74" s="195">
        <v>0</v>
      </c>
      <c r="Q74" s="201">
        <v>0</v>
      </c>
      <c r="R74" s="195">
        <v>0</v>
      </c>
      <c r="S74" s="201">
        <v>0</v>
      </c>
      <c r="T74" s="195">
        <v>3</v>
      </c>
      <c r="U74" s="201">
        <v>0</v>
      </c>
      <c r="V74" s="26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</row>
    <row r="75" spans="1:68" ht="13" x14ac:dyDescent="0.3">
      <c r="A75" s="313" t="s">
        <v>31</v>
      </c>
      <c r="B75" s="195">
        <v>1</v>
      </c>
      <c r="C75" s="201">
        <v>0</v>
      </c>
      <c r="D75" s="195">
        <v>1</v>
      </c>
      <c r="E75" s="201">
        <v>0</v>
      </c>
      <c r="F75" s="195">
        <v>0</v>
      </c>
      <c r="G75" s="201">
        <v>0</v>
      </c>
      <c r="H75" s="195">
        <v>0</v>
      </c>
      <c r="I75" s="201">
        <v>0</v>
      </c>
      <c r="J75" s="195">
        <v>0</v>
      </c>
      <c r="K75" s="201">
        <v>0</v>
      </c>
      <c r="L75" s="195">
        <v>0</v>
      </c>
      <c r="M75" s="201">
        <v>0</v>
      </c>
      <c r="N75" s="195">
        <v>0</v>
      </c>
      <c r="O75" s="201">
        <v>0</v>
      </c>
      <c r="P75" s="195">
        <v>0</v>
      </c>
      <c r="Q75" s="201">
        <v>0</v>
      </c>
      <c r="R75" s="195">
        <v>0</v>
      </c>
      <c r="S75" s="201">
        <v>0</v>
      </c>
      <c r="T75" s="195">
        <v>2</v>
      </c>
      <c r="U75" s="201">
        <v>0</v>
      </c>
      <c r="V75" s="26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</row>
    <row r="76" spans="1:68" ht="13" x14ac:dyDescent="0.3">
      <c r="A76" s="313" t="s">
        <v>32</v>
      </c>
      <c r="B76" s="195">
        <v>0</v>
      </c>
      <c r="C76" s="201">
        <v>0</v>
      </c>
      <c r="D76" s="195">
        <v>0</v>
      </c>
      <c r="E76" s="201">
        <v>0</v>
      </c>
      <c r="F76" s="195">
        <v>0</v>
      </c>
      <c r="G76" s="201">
        <v>0</v>
      </c>
      <c r="H76" s="195">
        <v>0</v>
      </c>
      <c r="I76" s="201">
        <v>0</v>
      </c>
      <c r="J76" s="195">
        <v>0</v>
      </c>
      <c r="K76" s="201">
        <v>0</v>
      </c>
      <c r="L76" s="195">
        <v>0</v>
      </c>
      <c r="M76" s="201">
        <v>0</v>
      </c>
      <c r="N76" s="195">
        <v>0</v>
      </c>
      <c r="O76" s="201">
        <v>0</v>
      </c>
      <c r="P76" s="195">
        <v>0</v>
      </c>
      <c r="Q76" s="201">
        <v>0</v>
      </c>
      <c r="R76" s="195">
        <v>0</v>
      </c>
      <c r="S76" s="201">
        <v>0</v>
      </c>
      <c r="T76" s="195">
        <v>0</v>
      </c>
      <c r="U76" s="201">
        <v>0</v>
      </c>
      <c r="V76" s="26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</row>
    <row r="77" spans="1:68" ht="13" x14ac:dyDescent="0.3">
      <c r="A77" s="313" t="s">
        <v>33</v>
      </c>
      <c r="B77" s="195">
        <v>3</v>
      </c>
      <c r="C77" s="201">
        <v>0</v>
      </c>
      <c r="D77" s="195">
        <v>0</v>
      </c>
      <c r="E77" s="201">
        <v>0</v>
      </c>
      <c r="F77" s="195">
        <v>0</v>
      </c>
      <c r="G77" s="201">
        <v>0</v>
      </c>
      <c r="H77" s="195">
        <v>0</v>
      </c>
      <c r="I77" s="201">
        <v>0</v>
      </c>
      <c r="J77" s="195">
        <v>0</v>
      </c>
      <c r="K77" s="201">
        <v>0</v>
      </c>
      <c r="L77" s="195">
        <v>0</v>
      </c>
      <c r="M77" s="201">
        <v>0</v>
      </c>
      <c r="N77" s="195">
        <v>0</v>
      </c>
      <c r="O77" s="201">
        <v>0</v>
      </c>
      <c r="P77" s="195">
        <v>0</v>
      </c>
      <c r="Q77" s="201">
        <v>0</v>
      </c>
      <c r="R77" s="195">
        <v>0</v>
      </c>
      <c r="S77" s="201">
        <v>0</v>
      </c>
      <c r="T77" s="195">
        <v>3</v>
      </c>
      <c r="U77" s="201">
        <v>0</v>
      </c>
      <c r="V77" s="26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</row>
    <row r="78" spans="1:68" ht="13" x14ac:dyDescent="0.3">
      <c r="A78" s="313" t="s">
        <v>34</v>
      </c>
      <c r="B78" s="195">
        <v>1</v>
      </c>
      <c r="C78" s="201">
        <v>0</v>
      </c>
      <c r="D78" s="195">
        <v>0</v>
      </c>
      <c r="E78" s="201">
        <v>0</v>
      </c>
      <c r="F78" s="195">
        <v>0</v>
      </c>
      <c r="G78" s="201">
        <v>0</v>
      </c>
      <c r="H78" s="195">
        <v>0</v>
      </c>
      <c r="I78" s="201">
        <v>0</v>
      </c>
      <c r="J78" s="195">
        <v>0</v>
      </c>
      <c r="K78" s="201">
        <v>0</v>
      </c>
      <c r="L78" s="195">
        <v>0</v>
      </c>
      <c r="M78" s="201">
        <v>0</v>
      </c>
      <c r="N78" s="195">
        <v>0</v>
      </c>
      <c r="O78" s="201">
        <v>0</v>
      </c>
      <c r="P78" s="195">
        <v>0</v>
      </c>
      <c r="Q78" s="201">
        <v>0</v>
      </c>
      <c r="R78" s="195">
        <v>0</v>
      </c>
      <c r="S78" s="201">
        <v>0</v>
      </c>
      <c r="T78" s="195">
        <v>1</v>
      </c>
      <c r="U78" s="201">
        <v>0</v>
      </c>
      <c r="V78" s="26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</row>
    <row r="79" spans="1:68" ht="13" x14ac:dyDescent="0.3">
      <c r="A79" s="313" t="s">
        <v>35</v>
      </c>
      <c r="B79" s="195">
        <v>5</v>
      </c>
      <c r="C79" s="201">
        <v>0</v>
      </c>
      <c r="D79" s="195">
        <v>5</v>
      </c>
      <c r="E79" s="201">
        <v>0</v>
      </c>
      <c r="F79" s="195">
        <v>0</v>
      </c>
      <c r="G79" s="201">
        <v>0</v>
      </c>
      <c r="H79" s="195">
        <v>0</v>
      </c>
      <c r="I79" s="201">
        <v>0</v>
      </c>
      <c r="J79" s="195">
        <v>0</v>
      </c>
      <c r="K79" s="201">
        <v>0</v>
      </c>
      <c r="L79" s="195">
        <v>0</v>
      </c>
      <c r="M79" s="201">
        <v>0</v>
      </c>
      <c r="N79" s="195">
        <v>0</v>
      </c>
      <c r="O79" s="201">
        <v>0</v>
      </c>
      <c r="P79" s="195">
        <v>0</v>
      </c>
      <c r="Q79" s="201">
        <v>0</v>
      </c>
      <c r="R79" s="195">
        <v>0</v>
      </c>
      <c r="S79" s="201">
        <v>0</v>
      </c>
      <c r="T79" s="195">
        <v>10</v>
      </c>
      <c r="U79" s="201">
        <v>0</v>
      </c>
      <c r="V79" s="26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</row>
    <row r="80" spans="1:68" ht="13" x14ac:dyDescent="0.3">
      <c r="A80" s="313" t="s">
        <v>36</v>
      </c>
      <c r="B80" s="195">
        <v>18</v>
      </c>
      <c r="C80" s="201">
        <v>0</v>
      </c>
      <c r="D80" s="195">
        <v>2</v>
      </c>
      <c r="E80" s="201">
        <v>0</v>
      </c>
      <c r="F80" s="195">
        <v>0</v>
      </c>
      <c r="G80" s="201">
        <v>0</v>
      </c>
      <c r="H80" s="195">
        <v>0</v>
      </c>
      <c r="I80" s="201">
        <v>0</v>
      </c>
      <c r="J80" s="195">
        <v>0</v>
      </c>
      <c r="K80" s="201">
        <v>0</v>
      </c>
      <c r="L80" s="195">
        <v>0</v>
      </c>
      <c r="M80" s="201">
        <v>0</v>
      </c>
      <c r="N80" s="195">
        <v>0</v>
      </c>
      <c r="O80" s="201">
        <v>0</v>
      </c>
      <c r="P80" s="195">
        <v>0</v>
      </c>
      <c r="Q80" s="201">
        <v>0</v>
      </c>
      <c r="R80" s="195">
        <v>0</v>
      </c>
      <c r="S80" s="201">
        <v>0</v>
      </c>
      <c r="T80" s="195">
        <v>20</v>
      </c>
      <c r="U80" s="201">
        <v>0</v>
      </c>
      <c r="V80" s="26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</row>
    <row r="81" spans="1:68" ht="13" x14ac:dyDescent="0.3">
      <c r="A81" s="313" t="s">
        <v>37</v>
      </c>
      <c r="B81" s="195">
        <v>35</v>
      </c>
      <c r="C81" s="201">
        <v>0</v>
      </c>
      <c r="D81" s="195">
        <v>1</v>
      </c>
      <c r="E81" s="201">
        <v>0</v>
      </c>
      <c r="F81" s="195">
        <v>1</v>
      </c>
      <c r="G81" s="201">
        <v>0</v>
      </c>
      <c r="H81" s="195">
        <v>0</v>
      </c>
      <c r="I81" s="201">
        <v>0</v>
      </c>
      <c r="J81" s="195">
        <v>0</v>
      </c>
      <c r="K81" s="201">
        <v>0</v>
      </c>
      <c r="L81" s="195">
        <v>0</v>
      </c>
      <c r="M81" s="201">
        <v>0</v>
      </c>
      <c r="N81" s="195">
        <v>0</v>
      </c>
      <c r="O81" s="201">
        <v>0</v>
      </c>
      <c r="P81" s="195">
        <v>0</v>
      </c>
      <c r="Q81" s="201">
        <v>0</v>
      </c>
      <c r="R81" s="195">
        <v>0</v>
      </c>
      <c r="S81" s="201">
        <v>0</v>
      </c>
      <c r="T81" s="195">
        <v>37</v>
      </c>
      <c r="U81" s="201">
        <v>0</v>
      </c>
      <c r="V81" s="26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</row>
    <row r="82" spans="1:68" ht="13" x14ac:dyDescent="0.3">
      <c r="A82" s="313" t="s">
        <v>38</v>
      </c>
      <c r="B82" s="195">
        <v>36</v>
      </c>
      <c r="C82" s="201">
        <v>0</v>
      </c>
      <c r="D82" s="195">
        <v>9</v>
      </c>
      <c r="E82" s="201">
        <v>0</v>
      </c>
      <c r="F82" s="195">
        <v>0</v>
      </c>
      <c r="G82" s="201">
        <v>0</v>
      </c>
      <c r="H82" s="195">
        <v>0</v>
      </c>
      <c r="I82" s="201">
        <v>0</v>
      </c>
      <c r="J82" s="195">
        <v>0</v>
      </c>
      <c r="K82" s="201">
        <v>0</v>
      </c>
      <c r="L82" s="195">
        <v>0</v>
      </c>
      <c r="M82" s="201">
        <v>0</v>
      </c>
      <c r="N82" s="195">
        <v>0</v>
      </c>
      <c r="O82" s="201">
        <v>0</v>
      </c>
      <c r="P82" s="195">
        <v>0</v>
      </c>
      <c r="Q82" s="201">
        <v>0</v>
      </c>
      <c r="R82" s="195">
        <v>0</v>
      </c>
      <c r="S82" s="201">
        <v>0</v>
      </c>
      <c r="T82" s="195">
        <v>45</v>
      </c>
      <c r="U82" s="201">
        <v>0</v>
      </c>
      <c r="V82" s="26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</row>
    <row r="83" spans="1:68" ht="13" x14ac:dyDescent="0.3">
      <c r="A83" s="313" t="s">
        <v>39</v>
      </c>
      <c r="B83" s="195">
        <v>24</v>
      </c>
      <c r="C83" s="201">
        <v>0</v>
      </c>
      <c r="D83" s="195">
        <v>5</v>
      </c>
      <c r="E83" s="201">
        <v>0</v>
      </c>
      <c r="F83" s="195">
        <v>0</v>
      </c>
      <c r="G83" s="201">
        <v>0</v>
      </c>
      <c r="H83" s="195">
        <v>0</v>
      </c>
      <c r="I83" s="201">
        <v>0</v>
      </c>
      <c r="J83" s="195">
        <v>0</v>
      </c>
      <c r="K83" s="201">
        <v>0</v>
      </c>
      <c r="L83" s="195">
        <v>0</v>
      </c>
      <c r="M83" s="201">
        <v>0</v>
      </c>
      <c r="N83" s="195">
        <v>0</v>
      </c>
      <c r="O83" s="201">
        <v>0</v>
      </c>
      <c r="P83" s="195">
        <v>0</v>
      </c>
      <c r="Q83" s="201">
        <v>0</v>
      </c>
      <c r="R83" s="195">
        <v>0</v>
      </c>
      <c r="S83" s="201">
        <v>0</v>
      </c>
      <c r="T83" s="195">
        <v>29</v>
      </c>
      <c r="U83" s="201">
        <v>0</v>
      </c>
      <c r="V83" s="26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</row>
    <row r="84" spans="1:68" ht="13" x14ac:dyDescent="0.3">
      <c r="A84" s="313" t="s">
        <v>40</v>
      </c>
      <c r="B84" s="195">
        <v>24</v>
      </c>
      <c r="C84" s="201">
        <v>0</v>
      </c>
      <c r="D84" s="195">
        <v>3</v>
      </c>
      <c r="E84" s="201">
        <v>0</v>
      </c>
      <c r="F84" s="195">
        <v>0</v>
      </c>
      <c r="G84" s="201">
        <v>0</v>
      </c>
      <c r="H84" s="195">
        <v>0</v>
      </c>
      <c r="I84" s="201">
        <v>0</v>
      </c>
      <c r="J84" s="195">
        <v>0</v>
      </c>
      <c r="K84" s="201">
        <v>0</v>
      </c>
      <c r="L84" s="195">
        <v>0</v>
      </c>
      <c r="M84" s="201">
        <v>0</v>
      </c>
      <c r="N84" s="195">
        <v>0</v>
      </c>
      <c r="O84" s="201">
        <v>0</v>
      </c>
      <c r="P84" s="195">
        <v>0</v>
      </c>
      <c r="Q84" s="201">
        <v>0</v>
      </c>
      <c r="R84" s="195">
        <v>0</v>
      </c>
      <c r="S84" s="201">
        <v>0</v>
      </c>
      <c r="T84" s="195">
        <v>27</v>
      </c>
      <c r="U84" s="201">
        <v>0</v>
      </c>
      <c r="V84" s="26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</row>
    <row r="85" spans="1:68" ht="13" x14ac:dyDescent="0.3">
      <c r="A85" s="313" t="s">
        <v>41</v>
      </c>
      <c r="B85" s="195">
        <v>34</v>
      </c>
      <c r="C85" s="201">
        <v>3</v>
      </c>
      <c r="D85" s="195">
        <v>4</v>
      </c>
      <c r="E85" s="201">
        <v>0</v>
      </c>
      <c r="F85" s="195">
        <v>0</v>
      </c>
      <c r="G85" s="201">
        <v>0</v>
      </c>
      <c r="H85" s="195">
        <v>0</v>
      </c>
      <c r="I85" s="201">
        <v>0</v>
      </c>
      <c r="J85" s="195">
        <v>0</v>
      </c>
      <c r="K85" s="201">
        <v>0</v>
      </c>
      <c r="L85" s="195">
        <v>0</v>
      </c>
      <c r="M85" s="201">
        <v>0</v>
      </c>
      <c r="N85" s="195">
        <v>0</v>
      </c>
      <c r="O85" s="201">
        <v>0</v>
      </c>
      <c r="P85" s="195">
        <v>0</v>
      </c>
      <c r="Q85" s="201">
        <v>0</v>
      </c>
      <c r="R85" s="195">
        <v>0</v>
      </c>
      <c r="S85" s="201">
        <v>0</v>
      </c>
      <c r="T85" s="195">
        <v>38</v>
      </c>
      <c r="U85" s="201">
        <v>3</v>
      </c>
      <c r="V85" s="26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</row>
    <row r="86" spans="1:68" ht="13" x14ac:dyDescent="0.3">
      <c r="A86" s="313" t="s">
        <v>42</v>
      </c>
      <c r="B86" s="195">
        <v>30</v>
      </c>
      <c r="C86" s="201">
        <v>0</v>
      </c>
      <c r="D86" s="195">
        <v>7</v>
      </c>
      <c r="E86" s="201">
        <v>0</v>
      </c>
      <c r="F86" s="195">
        <v>0</v>
      </c>
      <c r="G86" s="201">
        <v>0</v>
      </c>
      <c r="H86" s="195">
        <v>0</v>
      </c>
      <c r="I86" s="201">
        <v>0</v>
      </c>
      <c r="J86" s="195">
        <v>0</v>
      </c>
      <c r="K86" s="201">
        <v>0</v>
      </c>
      <c r="L86" s="195">
        <v>0</v>
      </c>
      <c r="M86" s="201">
        <v>0</v>
      </c>
      <c r="N86" s="195">
        <v>0</v>
      </c>
      <c r="O86" s="201">
        <v>0</v>
      </c>
      <c r="P86" s="195">
        <v>0</v>
      </c>
      <c r="Q86" s="201">
        <v>0</v>
      </c>
      <c r="R86" s="195">
        <v>0</v>
      </c>
      <c r="S86" s="201">
        <v>0</v>
      </c>
      <c r="T86" s="195">
        <v>37</v>
      </c>
      <c r="U86" s="201">
        <v>0</v>
      </c>
      <c r="V86" s="26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</row>
    <row r="87" spans="1:68" ht="13" x14ac:dyDescent="0.3">
      <c r="A87" s="313" t="s">
        <v>43</v>
      </c>
      <c r="B87" s="195">
        <v>19</v>
      </c>
      <c r="C87" s="201">
        <v>0</v>
      </c>
      <c r="D87" s="195">
        <v>1</v>
      </c>
      <c r="E87" s="201">
        <v>0</v>
      </c>
      <c r="F87" s="195">
        <v>0</v>
      </c>
      <c r="G87" s="201">
        <v>0</v>
      </c>
      <c r="H87" s="195">
        <v>0</v>
      </c>
      <c r="I87" s="201">
        <v>0</v>
      </c>
      <c r="J87" s="195">
        <v>0</v>
      </c>
      <c r="K87" s="201">
        <v>0</v>
      </c>
      <c r="L87" s="195">
        <v>0</v>
      </c>
      <c r="M87" s="201">
        <v>0</v>
      </c>
      <c r="N87" s="195">
        <v>0</v>
      </c>
      <c r="O87" s="201">
        <v>0</v>
      </c>
      <c r="P87" s="195">
        <v>0</v>
      </c>
      <c r="Q87" s="201">
        <v>0</v>
      </c>
      <c r="R87" s="195">
        <v>0</v>
      </c>
      <c r="S87" s="201">
        <v>0</v>
      </c>
      <c r="T87" s="195">
        <v>20</v>
      </c>
      <c r="U87" s="201">
        <v>0</v>
      </c>
      <c r="V87" s="26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</row>
    <row r="88" spans="1:68" ht="13" x14ac:dyDescent="0.3">
      <c r="A88" s="313" t="s">
        <v>44</v>
      </c>
      <c r="B88" s="195">
        <v>32</v>
      </c>
      <c r="C88" s="201">
        <v>2</v>
      </c>
      <c r="D88" s="195">
        <v>2</v>
      </c>
      <c r="E88" s="201">
        <v>0</v>
      </c>
      <c r="F88" s="195">
        <v>1</v>
      </c>
      <c r="G88" s="201">
        <v>0</v>
      </c>
      <c r="H88" s="195">
        <v>0</v>
      </c>
      <c r="I88" s="201">
        <v>0</v>
      </c>
      <c r="J88" s="195">
        <v>0</v>
      </c>
      <c r="K88" s="201">
        <v>0</v>
      </c>
      <c r="L88" s="195">
        <v>0</v>
      </c>
      <c r="M88" s="201">
        <v>0</v>
      </c>
      <c r="N88" s="195">
        <v>0</v>
      </c>
      <c r="O88" s="201">
        <v>0</v>
      </c>
      <c r="P88" s="195">
        <v>0</v>
      </c>
      <c r="Q88" s="201">
        <v>0</v>
      </c>
      <c r="R88" s="195">
        <v>0</v>
      </c>
      <c r="S88" s="201">
        <v>0</v>
      </c>
      <c r="T88" s="195">
        <v>35</v>
      </c>
      <c r="U88" s="201">
        <v>2</v>
      </c>
      <c r="V88" s="26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</row>
    <row r="89" spans="1:68" ht="13" x14ac:dyDescent="0.3">
      <c r="A89" s="313" t="s">
        <v>45</v>
      </c>
      <c r="B89" s="195">
        <v>42</v>
      </c>
      <c r="C89" s="201">
        <v>0</v>
      </c>
      <c r="D89" s="195">
        <v>1</v>
      </c>
      <c r="E89" s="201">
        <v>0</v>
      </c>
      <c r="F89" s="195">
        <v>0</v>
      </c>
      <c r="G89" s="201">
        <v>0</v>
      </c>
      <c r="H89" s="195">
        <v>0</v>
      </c>
      <c r="I89" s="201">
        <v>0</v>
      </c>
      <c r="J89" s="195">
        <v>0</v>
      </c>
      <c r="K89" s="201">
        <v>0</v>
      </c>
      <c r="L89" s="195">
        <v>0</v>
      </c>
      <c r="M89" s="201">
        <v>0</v>
      </c>
      <c r="N89" s="195">
        <v>0</v>
      </c>
      <c r="O89" s="201">
        <v>0</v>
      </c>
      <c r="P89" s="195">
        <v>0</v>
      </c>
      <c r="Q89" s="201">
        <v>0</v>
      </c>
      <c r="R89" s="195">
        <v>0</v>
      </c>
      <c r="S89" s="201">
        <v>0</v>
      </c>
      <c r="T89" s="195">
        <v>43</v>
      </c>
      <c r="U89" s="201">
        <v>0</v>
      </c>
      <c r="V89" s="26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</row>
    <row r="90" spans="1:68" ht="13" x14ac:dyDescent="0.3">
      <c r="A90" s="313" t="s">
        <v>46</v>
      </c>
      <c r="B90" s="195">
        <v>66</v>
      </c>
      <c r="C90" s="201">
        <v>1</v>
      </c>
      <c r="D90" s="195">
        <v>2</v>
      </c>
      <c r="E90" s="201">
        <v>0</v>
      </c>
      <c r="F90" s="195">
        <v>0</v>
      </c>
      <c r="G90" s="201">
        <v>0</v>
      </c>
      <c r="H90" s="195">
        <v>0</v>
      </c>
      <c r="I90" s="201">
        <v>0</v>
      </c>
      <c r="J90" s="195">
        <v>0</v>
      </c>
      <c r="K90" s="201">
        <v>0</v>
      </c>
      <c r="L90" s="195">
        <v>0</v>
      </c>
      <c r="M90" s="201">
        <v>0</v>
      </c>
      <c r="N90" s="195">
        <v>0</v>
      </c>
      <c r="O90" s="201">
        <v>0</v>
      </c>
      <c r="P90" s="195">
        <v>0</v>
      </c>
      <c r="Q90" s="201">
        <v>0</v>
      </c>
      <c r="R90" s="195">
        <v>0</v>
      </c>
      <c r="S90" s="201">
        <v>0</v>
      </c>
      <c r="T90" s="195">
        <v>68</v>
      </c>
      <c r="U90" s="201">
        <v>1</v>
      </c>
      <c r="V90" s="26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</row>
    <row r="91" spans="1:68" ht="13" x14ac:dyDescent="0.3">
      <c r="A91" s="313" t="s">
        <v>47</v>
      </c>
      <c r="B91" s="195">
        <v>81</v>
      </c>
      <c r="C91" s="201">
        <v>1</v>
      </c>
      <c r="D91" s="195">
        <v>0</v>
      </c>
      <c r="E91" s="201">
        <v>0</v>
      </c>
      <c r="F91" s="195">
        <v>0</v>
      </c>
      <c r="G91" s="201">
        <v>0</v>
      </c>
      <c r="H91" s="195">
        <v>0</v>
      </c>
      <c r="I91" s="201">
        <v>0</v>
      </c>
      <c r="J91" s="195">
        <v>0</v>
      </c>
      <c r="K91" s="201">
        <v>0</v>
      </c>
      <c r="L91" s="195">
        <v>0</v>
      </c>
      <c r="M91" s="201">
        <v>0</v>
      </c>
      <c r="N91" s="195">
        <v>0</v>
      </c>
      <c r="O91" s="201">
        <v>0</v>
      </c>
      <c r="P91" s="195">
        <v>0</v>
      </c>
      <c r="Q91" s="201">
        <v>0</v>
      </c>
      <c r="R91" s="195">
        <v>0</v>
      </c>
      <c r="S91" s="201">
        <v>0</v>
      </c>
      <c r="T91" s="195">
        <v>81</v>
      </c>
      <c r="U91" s="201">
        <v>1</v>
      </c>
      <c r="V91" s="26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</row>
    <row r="92" spans="1:68" ht="13" x14ac:dyDescent="0.3">
      <c r="A92" s="313" t="s">
        <v>48</v>
      </c>
      <c r="B92" s="195">
        <v>53</v>
      </c>
      <c r="C92" s="201">
        <v>1</v>
      </c>
      <c r="D92" s="195">
        <v>3</v>
      </c>
      <c r="E92" s="201">
        <v>0</v>
      </c>
      <c r="F92" s="195">
        <v>0</v>
      </c>
      <c r="G92" s="201">
        <v>0</v>
      </c>
      <c r="H92" s="195">
        <v>0</v>
      </c>
      <c r="I92" s="201">
        <v>0</v>
      </c>
      <c r="J92" s="195">
        <v>0</v>
      </c>
      <c r="K92" s="201">
        <v>0</v>
      </c>
      <c r="L92" s="195">
        <v>0</v>
      </c>
      <c r="M92" s="201">
        <v>0</v>
      </c>
      <c r="N92" s="195">
        <v>0</v>
      </c>
      <c r="O92" s="201">
        <v>0</v>
      </c>
      <c r="P92" s="195">
        <v>0</v>
      </c>
      <c r="Q92" s="201">
        <v>0</v>
      </c>
      <c r="R92" s="195">
        <v>0</v>
      </c>
      <c r="S92" s="201">
        <v>0</v>
      </c>
      <c r="T92" s="195">
        <v>56</v>
      </c>
      <c r="U92" s="201">
        <v>1</v>
      </c>
      <c r="V92" s="26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</row>
    <row r="93" spans="1:68" ht="13" x14ac:dyDescent="0.3">
      <c r="A93" s="313" t="s">
        <v>49</v>
      </c>
      <c r="B93" s="195">
        <v>41</v>
      </c>
      <c r="C93" s="201">
        <v>1</v>
      </c>
      <c r="D93" s="195">
        <v>1</v>
      </c>
      <c r="E93" s="201">
        <v>0</v>
      </c>
      <c r="F93" s="195">
        <v>0</v>
      </c>
      <c r="G93" s="201">
        <v>0</v>
      </c>
      <c r="H93" s="195">
        <v>0</v>
      </c>
      <c r="I93" s="201">
        <v>0</v>
      </c>
      <c r="J93" s="195">
        <v>0</v>
      </c>
      <c r="K93" s="201">
        <v>0</v>
      </c>
      <c r="L93" s="195">
        <v>0</v>
      </c>
      <c r="M93" s="201">
        <v>0</v>
      </c>
      <c r="N93" s="195">
        <v>0</v>
      </c>
      <c r="O93" s="201">
        <v>0</v>
      </c>
      <c r="P93" s="195">
        <v>0</v>
      </c>
      <c r="Q93" s="201">
        <v>0</v>
      </c>
      <c r="R93" s="195">
        <v>0</v>
      </c>
      <c r="S93" s="201">
        <v>0</v>
      </c>
      <c r="T93" s="195">
        <v>42</v>
      </c>
      <c r="U93" s="201">
        <v>1</v>
      </c>
      <c r="V93" s="26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</row>
    <row r="94" spans="1:68" ht="13" x14ac:dyDescent="0.3">
      <c r="A94" s="313" t="s">
        <v>50</v>
      </c>
      <c r="B94" s="195">
        <v>20</v>
      </c>
      <c r="C94" s="201">
        <v>0</v>
      </c>
      <c r="D94" s="195">
        <v>3</v>
      </c>
      <c r="E94" s="201">
        <v>0</v>
      </c>
      <c r="F94" s="195">
        <v>0</v>
      </c>
      <c r="G94" s="201">
        <v>0</v>
      </c>
      <c r="H94" s="195">
        <v>0</v>
      </c>
      <c r="I94" s="201">
        <v>0</v>
      </c>
      <c r="J94" s="195">
        <v>0</v>
      </c>
      <c r="K94" s="201">
        <v>0</v>
      </c>
      <c r="L94" s="195">
        <v>0</v>
      </c>
      <c r="M94" s="201">
        <v>0</v>
      </c>
      <c r="N94" s="195">
        <v>0</v>
      </c>
      <c r="O94" s="201">
        <v>0</v>
      </c>
      <c r="P94" s="195">
        <v>0</v>
      </c>
      <c r="Q94" s="201">
        <v>0</v>
      </c>
      <c r="R94" s="195">
        <v>0</v>
      </c>
      <c r="S94" s="201">
        <v>0</v>
      </c>
      <c r="T94" s="195">
        <v>23</v>
      </c>
      <c r="U94" s="201">
        <v>0</v>
      </c>
      <c r="V94" s="26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</row>
    <row r="95" spans="1:68" ht="13" x14ac:dyDescent="0.3">
      <c r="A95" s="313" t="s">
        <v>51</v>
      </c>
      <c r="B95" s="195">
        <v>12</v>
      </c>
      <c r="C95" s="201">
        <v>0</v>
      </c>
      <c r="D95" s="195">
        <v>2</v>
      </c>
      <c r="E95" s="201">
        <v>1</v>
      </c>
      <c r="F95" s="195">
        <v>0</v>
      </c>
      <c r="G95" s="201">
        <v>0</v>
      </c>
      <c r="H95" s="195">
        <v>0</v>
      </c>
      <c r="I95" s="201">
        <v>0</v>
      </c>
      <c r="J95" s="195">
        <v>0</v>
      </c>
      <c r="K95" s="201">
        <v>0</v>
      </c>
      <c r="L95" s="195">
        <v>0</v>
      </c>
      <c r="M95" s="201">
        <v>0</v>
      </c>
      <c r="N95" s="195">
        <v>0</v>
      </c>
      <c r="O95" s="201">
        <v>0</v>
      </c>
      <c r="P95" s="195">
        <v>0</v>
      </c>
      <c r="Q95" s="201">
        <v>0</v>
      </c>
      <c r="R95" s="195">
        <v>0</v>
      </c>
      <c r="S95" s="201">
        <v>0</v>
      </c>
      <c r="T95" s="195">
        <v>14</v>
      </c>
      <c r="U95" s="201">
        <v>1</v>
      </c>
      <c r="V95" s="26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</row>
    <row r="96" spans="1:68" ht="13.5" thickBot="1" x14ac:dyDescent="0.35">
      <c r="A96" s="311" t="s">
        <v>52</v>
      </c>
      <c r="B96" s="195">
        <v>7</v>
      </c>
      <c r="C96" s="201">
        <v>0</v>
      </c>
      <c r="D96" s="195">
        <v>3</v>
      </c>
      <c r="E96" s="201">
        <v>0</v>
      </c>
      <c r="F96" s="195">
        <v>0</v>
      </c>
      <c r="G96" s="201">
        <v>0</v>
      </c>
      <c r="H96" s="195">
        <v>0</v>
      </c>
      <c r="I96" s="201">
        <v>0</v>
      </c>
      <c r="J96" s="195">
        <v>0</v>
      </c>
      <c r="K96" s="201">
        <v>0</v>
      </c>
      <c r="L96" s="195">
        <v>0</v>
      </c>
      <c r="M96" s="201">
        <v>0</v>
      </c>
      <c r="N96" s="195">
        <v>0</v>
      </c>
      <c r="O96" s="201">
        <v>0</v>
      </c>
      <c r="P96" s="195">
        <v>0</v>
      </c>
      <c r="Q96" s="201">
        <v>0</v>
      </c>
      <c r="R96" s="195">
        <v>0</v>
      </c>
      <c r="S96" s="201">
        <v>0</v>
      </c>
      <c r="T96" s="195">
        <v>10</v>
      </c>
      <c r="U96" s="201">
        <v>0</v>
      </c>
      <c r="V96" s="26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</row>
    <row r="97" spans="1:68" ht="14" thickTop="1" thickBot="1" x14ac:dyDescent="0.35">
      <c r="A97" s="312" t="s">
        <v>53</v>
      </c>
      <c r="B97" s="196">
        <v>593</v>
      </c>
      <c r="C97" s="202">
        <v>9</v>
      </c>
      <c r="D97" s="196">
        <v>57</v>
      </c>
      <c r="E97" s="202">
        <v>1</v>
      </c>
      <c r="F97" s="196">
        <v>2</v>
      </c>
      <c r="G97" s="202">
        <v>0</v>
      </c>
      <c r="H97" s="196">
        <v>0</v>
      </c>
      <c r="I97" s="202">
        <v>0</v>
      </c>
      <c r="J97" s="196">
        <v>0</v>
      </c>
      <c r="K97" s="202">
        <v>0</v>
      </c>
      <c r="L97" s="196">
        <v>0</v>
      </c>
      <c r="M97" s="202">
        <v>0</v>
      </c>
      <c r="N97" s="196">
        <v>0</v>
      </c>
      <c r="O97" s="202">
        <v>0</v>
      </c>
      <c r="P97" s="196">
        <v>0</v>
      </c>
      <c r="Q97" s="202">
        <v>0</v>
      </c>
      <c r="R97" s="196">
        <v>0</v>
      </c>
      <c r="S97" s="202">
        <v>0</v>
      </c>
      <c r="T97" s="196">
        <v>652</v>
      </c>
      <c r="U97" s="202">
        <v>10</v>
      </c>
      <c r="V97" s="26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</row>
    <row r="98" spans="1:68" ht="13.5" thickTop="1" x14ac:dyDescent="0.3">
      <c r="A98" s="313" t="s">
        <v>125</v>
      </c>
      <c r="B98" s="197">
        <v>0.9095092024539877</v>
      </c>
      <c r="C98" s="203">
        <v>1.3803680981595092E-2</v>
      </c>
      <c r="D98" s="197">
        <v>8.7423312883435578E-2</v>
      </c>
      <c r="E98" s="203">
        <v>1.5337423312883436E-3</v>
      </c>
      <c r="F98" s="197">
        <v>3.0674846625766872E-3</v>
      </c>
      <c r="G98" s="203">
        <v>0</v>
      </c>
      <c r="H98" s="197">
        <v>0</v>
      </c>
      <c r="I98" s="203">
        <v>0</v>
      </c>
      <c r="J98" s="197">
        <v>0</v>
      </c>
      <c r="K98" s="203">
        <v>0</v>
      </c>
      <c r="L98" s="197">
        <v>0</v>
      </c>
      <c r="M98" s="203">
        <v>0</v>
      </c>
      <c r="N98" s="197">
        <v>0</v>
      </c>
      <c r="O98" s="203">
        <v>0</v>
      </c>
      <c r="P98" s="197">
        <v>0</v>
      </c>
      <c r="Q98" s="203">
        <v>0</v>
      </c>
      <c r="R98" s="197">
        <v>0</v>
      </c>
      <c r="S98" s="203">
        <v>0</v>
      </c>
      <c r="T98" s="197">
        <v>1</v>
      </c>
      <c r="U98" s="203">
        <v>1.5337423312883436E-2</v>
      </c>
      <c r="V98" s="26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</row>
    <row r="99" spans="1:68" ht="13" x14ac:dyDescent="0.3">
      <c r="A99" s="313" t="s">
        <v>111</v>
      </c>
      <c r="B99" s="198">
        <v>540</v>
      </c>
      <c r="C99" s="204">
        <v>9</v>
      </c>
      <c r="D99" s="198">
        <v>46</v>
      </c>
      <c r="E99" s="204">
        <v>0</v>
      </c>
      <c r="F99" s="198">
        <v>2</v>
      </c>
      <c r="G99" s="204">
        <v>0</v>
      </c>
      <c r="H99" s="198">
        <v>0</v>
      </c>
      <c r="I99" s="204">
        <v>0</v>
      </c>
      <c r="J99" s="198">
        <v>0</v>
      </c>
      <c r="K99" s="204">
        <v>0</v>
      </c>
      <c r="L99" s="198">
        <v>0</v>
      </c>
      <c r="M99" s="204">
        <v>0</v>
      </c>
      <c r="N99" s="198">
        <v>0</v>
      </c>
      <c r="O99" s="204">
        <v>0</v>
      </c>
      <c r="P99" s="198">
        <v>0</v>
      </c>
      <c r="Q99" s="204">
        <v>0</v>
      </c>
      <c r="R99" s="198">
        <v>0</v>
      </c>
      <c r="S99" s="204">
        <v>0</v>
      </c>
      <c r="T99" s="198">
        <v>588</v>
      </c>
      <c r="U99" s="204">
        <v>9</v>
      </c>
      <c r="V99" s="26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</row>
    <row r="100" spans="1:68" ht="13.5" thickBot="1" x14ac:dyDescent="0.35">
      <c r="A100" s="311" t="s">
        <v>112</v>
      </c>
      <c r="B100" s="199">
        <v>53</v>
      </c>
      <c r="C100" s="205">
        <v>0</v>
      </c>
      <c r="D100" s="199">
        <v>11</v>
      </c>
      <c r="E100" s="205">
        <v>1</v>
      </c>
      <c r="F100" s="199">
        <v>0</v>
      </c>
      <c r="G100" s="205">
        <v>0</v>
      </c>
      <c r="H100" s="199">
        <v>0</v>
      </c>
      <c r="I100" s="205">
        <v>0</v>
      </c>
      <c r="J100" s="199">
        <v>0</v>
      </c>
      <c r="K100" s="205">
        <v>0</v>
      </c>
      <c r="L100" s="199">
        <v>0</v>
      </c>
      <c r="M100" s="205">
        <v>0</v>
      </c>
      <c r="N100" s="199">
        <v>0</v>
      </c>
      <c r="O100" s="205">
        <v>0</v>
      </c>
      <c r="P100" s="199">
        <v>0</v>
      </c>
      <c r="Q100" s="205">
        <v>0</v>
      </c>
      <c r="R100" s="199">
        <v>0</v>
      </c>
      <c r="S100" s="205">
        <v>0</v>
      </c>
      <c r="T100" s="199">
        <v>64</v>
      </c>
      <c r="U100" s="205">
        <v>1</v>
      </c>
      <c r="V100" s="28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</row>
    <row r="101" spans="1:68" ht="14" thickTop="1" thickBot="1" x14ac:dyDescent="0.35">
      <c r="A101" s="314" t="s">
        <v>54</v>
      </c>
      <c r="B101" s="292"/>
      <c r="C101" s="293"/>
      <c r="D101" s="293"/>
      <c r="E101" s="294"/>
      <c r="F101" s="294"/>
      <c r="G101" s="295"/>
      <c r="H101" s="294" t="s">
        <v>55</v>
      </c>
      <c r="I101" s="296">
        <v>642</v>
      </c>
      <c r="J101" s="54"/>
      <c r="K101" s="53"/>
      <c r="L101" s="60" t="s">
        <v>56</v>
      </c>
      <c r="M101" s="54">
        <v>10</v>
      </c>
      <c r="N101" s="58"/>
      <c r="O101" s="292"/>
      <c r="P101" s="295"/>
      <c r="Q101" s="297"/>
      <c r="R101" s="298" t="s">
        <v>57</v>
      </c>
      <c r="S101" s="298"/>
      <c r="T101" s="299">
        <v>662</v>
      </c>
      <c r="U101" s="300"/>
      <c r="V101" s="29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</row>
    <row r="102" spans="1:68" ht="13.5" thickTop="1" x14ac:dyDescent="0.3">
      <c r="A102" s="315" t="s">
        <v>58</v>
      </c>
      <c r="B102" s="33"/>
      <c r="C102" s="33"/>
      <c r="D102" s="34" t="s">
        <v>59</v>
      </c>
      <c r="E102" s="35">
        <v>16.840490797546011</v>
      </c>
      <c r="F102" s="32" t="s">
        <v>60</v>
      </c>
      <c r="G102" s="36"/>
      <c r="H102" s="34" t="s">
        <v>61</v>
      </c>
      <c r="I102" s="35">
        <v>17</v>
      </c>
      <c r="J102" s="32" t="s">
        <v>60</v>
      </c>
      <c r="K102" s="4"/>
      <c r="N102" s="301"/>
      <c r="O102" s="302"/>
      <c r="P102" s="302"/>
      <c r="Q102" s="302"/>
      <c r="R102" s="301"/>
      <c r="S102" s="301"/>
      <c r="T102" s="301"/>
      <c r="U102" s="301"/>
      <c r="V102" s="3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</row>
    <row r="103" spans="1:68" ht="6" customHeight="1" x14ac:dyDescent="0.3">
      <c r="V103" s="31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</row>
    <row r="104" spans="1:68" ht="13" x14ac:dyDescent="0.3">
      <c r="V104" s="31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</row>
    <row r="105" spans="1:68" ht="13" x14ac:dyDescent="0.3"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</row>
    <row r="106" spans="1:68" ht="13" x14ac:dyDescent="0.3"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</row>
    <row r="107" spans="1:68" ht="13" x14ac:dyDescent="0.3"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</row>
    <row r="108" spans="1:68" ht="13" x14ac:dyDescent="0.3"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</row>
    <row r="109" spans="1:68" ht="13" x14ac:dyDescent="0.3"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</row>
    <row r="110" spans="1:68" ht="13" x14ac:dyDescent="0.3"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</row>
    <row r="111" spans="1:68" ht="13" x14ac:dyDescent="0.3"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</row>
    <row r="112" spans="1:68" ht="13" x14ac:dyDescent="0.3"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</row>
    <row r="113" spans="1:68" ht="13" x14ac:dyDescent="0.3"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</row>
    <row r="114" spans="1:68" ht="13" x14ac:dyDescent="0.3"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</row>
    <row r="115" spans="1:68" ht="13" x14ac:dyDescent="0.3"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</row>
    <row r="116" spans="1:68" ht="6" customHeight="1" x14ac:dyDescent="0.3"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</row>
    <row r="117" spans="1:68" ht="13" x14ac:dyDescent="0.3"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</row>
    <row r="118" spans="1:68" ht="13" x14ac:dyDescent="0.3"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</row>
    <row r="119" spans="1:68" ht="13" x14ac:dyDescent="0.3"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</row>
    <row r="120" spans="1:68" ht="13" x14ac:dyDescent="0.3"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</row>
    <row r="121" spans="1:68" ht="13" x14ac:dyDescent="0.3">
      <c r="V121" s="37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</row>
    <row r="122" spans="1:68" ht="13" x14ac:dyDescent="0.3">
      <c r="V122" s="37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</row>
    <row r="123" spans="1:68" ht="13" x14ac:dyDescent="0.3">
      <c r="V123" s="37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</row>
    <row r="124" spans="1:68" ht="13" x14ac:dyDescent="0.3">
      <c r="V124" s="37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</row>
    <row r="125" spans="1:68" ht="13" x14ac:dyDescent="0.3">
      <c r="V125" s="37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</row>
    <row r="126" spans="1:68" ht="13" x14ac:dyDescent="0.3">
      <c r="V126" s="37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</row>
    <row r="127" spans="1:68" ht="13" x14ac:dyDescent="0.3">
      <c r="V127" s="37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</row>
    <row r="128" spans="1:68" ht="13" x14ac:dyDescent="0.3">
      <c r="A128" s="317">
        <v>0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</row>
    <row r="129" spans="1:68" ht="13" x14ac:dyDescent="0.3">
      <c r="A129" s="317"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</row>
    <row r="130" spans="1:68" ht="13.5" thickBot="1" x14ac:dyDescent="0.35">
      <c r="V130" s="4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</row>
    <row r="131" spans="1:68" ht="17" thickBot="1" x14ac:dyDescent="0.4">
      <c r="A131" s="318" t="s">
        <v>170</v>
      </c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40"/>
      <c r="V131" s="4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</row>
    <row r="132" spans="1:68" ht="6.65" customHeight="1" x14ac:dyDescent="0.35">
      <c r="A132" s="319"/>
      <c r="B132" s="303"/>
      <c r="C132" s="303"/>
      <c r="D132" s="303"/>
      <c r="E132" s="303"/>
      <c r="F132" s="303"/>
      <c r="G132" s="303"/>
      <c r="H132" s="303"/>
      <c r="I132" s="303"/>
      <c r="J132" s="303"/>
      <c r="K132" s="303"/>
      <c r="L132" s="303"/>
      <c r="M132" s="303"/>
      <c r="N132" s="303"/>
      <c r="O132" s="303"/>
      <c r="P132" s="303"/>
      <c r="Q132" s="303"/>
      <c r="R132" s="303"/>
      <c r="S132" s="303"/>
      <c r="T132" s="303"/>
      <c r="U132" s="303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</row>
    <row r="133" spans="1:68" ht="13" x14ac:dyDescent="0.3">
      <c r="A133" s="320" t="s">
        <v>75</v>
      </c>
      <c r="E133" s="106" t="s">
        <v>169</v>
      </c>
      <c r="I133" s="107" t="s">
        <v>91</v>
      </c>
      <c r="J133" s="108" t="s">
        <v>166</v>
      </c>
      <c r="K133" s="4"/>
      <c r="L133" s="11"/>
      <c r="M133" s="4"/>
      <c r="N133" s="4"/>
      <c r="O133" s="4" t="s">
        <v>94</v>
      </c>
      <c r="P133" s="61" t="s">
        <v>165</v>
      </c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</row>
    <row r="134" spans="1:68" ht="13.5" thickBot="1" x14ac:dyDescent="0.35">
      <c r="A134" s="321" t="s">
        <v>4</v>
      </c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</row>
    <row r="135" spans="1:68" ht="13.5" thickTop="1" x14ac:dyDescent="0.3">
      <c r="A135" s="310" t="s">
        <v>5</v>
      </c>
      <c r="B135" s="281" t="s">
        <v>6</v>
      </c>
      <c r="C135" s="282"/>
      <c r="D135" s="283" t="s">
        <v>7</v>
      </c>
      <c r="E135" s="282"/>
      <c r="F135" s="283" t="s">
        <v>8</v>
      </c>
      <c r="G135" s="282"/>
      <c r="H135" s="283" t="s">
        <v>9</v>
      </c>
      <c r="I135" s="282"/>
      <c r="J135" s="283" t="s">
        <v>10</v>
      </c>
      <c r="K135" s="282"/>
      <c r="L135" s="283" t="s">
        <v>11</v>
      </c>
      <c r="M135" s="282"/>
      <c r="N135" s="283" t="s">
        <v>12</v>
      </c>
      <c r="O135" s="282"/>
      <c r="P135" s="283" t="s">
        <v>13</v>
      </c>
      <c r="Q135" s="282"/>
      <c r="R135" s="283" t="s">
        <v>14</v>
      </c>
      <c r="S135" s="284"/>
      <c r="T135" s="285" t="s">
        <v>15</v>
      </c>
      <c r="U135" s="284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:68" ht="13.5" thickBot="1" x14ac:dyDescent="0.35">
      <c r="A136" s="311" t="s">
        <v>15</v>
      </c>
      <c r="B136" s="286" t="s">
        <v>16</v>
      </c>
      <c r="C136" s="287"/>
      <c r="D136" s="288" t="s">
        <v>17</v>
      </c>
      <c r="E136" s="287"/>
      <c r="F136" s="288" t="s">
        <v>18</v>
      </c>
      <c r="G136" s="287"/>
      <c r="H136" s="288" t="s">
        <v>19</v>
      </c>
      <c r="I136" s="287"/>
      <c r="J136" s="288" t="s">
        <v>20</v>
      </c>
      <c r="K136" s="287"/>
      <c r="L136" s="288" t="s">
        <v>21</v>
      </c>
      <c r="M136" s="287"/>
      <c r="N136" s="288" t="s">
        <v>22</v>
      </c>
      <c r="O136" s="287"/>
      <c r="P136" s="288" t="s">
        <v>23</v>
      </c>
      <c r="Q136" s="287"/>
      <c r="R136" s="288" t="s">
        <v>24</v>
      </c>
      <c r="S136" s="289"/>
      <c r="T136" s="290" t="s">
        <v>25</v>
      </c>
      <c r="U136" s="291"/>
      <c r="V136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</row>
    <row r="137" spans="1:68" ht="14" thickTop="1" thickBot="1" x14ac:dyDescent="0.35">
      <c r="A137" s="312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</row>
    <row r="138" spans="1:68" ht="16" thickTop="1" x14ac:dyDescent="0.35">
      <c r="A138" s="313" t="s">
        <v>29</v>
      </c>
      <c r="B138" s="195">
        <v>6</v>
      </c>
      <c r="C138" s="201">
        <v>0</v>
      </c>
      <c r="D138" s="195">
        <v>1</v>
      </c>
      <c r="E138" s="201">
        <v>0</v>
      </c>
      <c r="F138" s="195">
        <v>0</v>
      </c>
      <c r="G138" s="201">
        <v>0</v>
      </c>
      <c r="H138" s="195">
        <v>0</v>
      </c>
      <c r="I138" s="201">
        <v>0</v>
      </c>
      <c r="J138" s="195">
        <v>0</v>
      </c>
      <c r="K138" s="201">
        <v>0</v>
      </c>
      <c r="L138" s="195">
        <v>0</v>
      </c>
      <c r="M138" s="201">
        <v>0</v>
      </c>
      <c r="N138" s="195">
        <v>0</v>
      </c>
      <c r="O138" s="201">
        <v>0</v>
      </c>
      <c r="P138" s="195">
        <v>0</v>
      </c>
      <c r="Q138" s="201">
        <v>0</v>
      </c>
      <c r="R138" s="195">
        <v>0</v>
      </c>
      <c r="S138" s="201">
        <v>0</v>
      </c>
      <c r="T138" s="195">
        <v>7</v>
      </c>
      <c r="U138" s="201">
        <v>0</v>
      </c>
      <c r="V138" s="8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</row>
    <row r="139" spans="1:68" ht="13" x14ac:dyDescent="0.3">
      <c r="A139" s="313" t="s">
        <v>30</v>
      </c>
      <c r="B139" s="195">
        <v>2</v>
      </c>
      <c r="C139" s="201">
        <v>0</v>
      </c>
      <c r="D139" s="195">
        <v>1</v>
      </c>
      <c r="E139" s="201">
        <v>0</v>
      </c>
      <c r="F139" s="195">
        <v>0</v>
      </c>
      <c r="G139" s="201">
        <v>0</v>
      </c>
      <c r="H139" s="195">
        <v>0</v>
      </c>
      <c r="I139" s="201">
        <v>0</v>
      </c>
      <c r="J139" s="195">
        <v>0</v>
      </c>
      <c r="K139" s="201">
        <v>0</v>
      </c>
      <c r="L139" s="195">
        <v>0</v>
      </c>
      <c r="M139" s="201">
        <v>0</v>
      </c>
      <c r="N139" s="195">
        <v>0</v>
      </c>
      <c r="O139" s="201">
        <v>0</v>
      </c>
      <c r="P139" s="195">
        <v>0</v>
      </c>
      <c r="Q139" s="201">
        <v>0</v>
      </c>
      <c r="R139" s="195">
        <v>0</v>
      </c>
      <c r="S139" s="201">
        <v>0</v>
      </c>
      <c r="T139" s="195">
        <v>3</v>
      </c>
      <c r="U139" s="201">
        <v>0</v>
      </c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</row>
    <row r="140" spans="1:68" ht="13" x14ac:dyDescent="0.3">
      <c r="A140" s="313" t="s">
        <v>31</v>
      </c>
      <c r="B140" s="195">
        <v>1</v>
      </c>
      <c r="C140" s="201">
        <v>0</v>
      </c>
      <c r="D140" s="195">
        <v>0</v>
      </c>
      <c r="E140" s="201">
        <v>0</v>
      </c>
      <c r="F140" s="195">
        <v>0</v>
      </c>
      <c r="G140" s="201">
        <v>0</v>
      </c>
      <c r="H140" s="195">
        <v>0</v>
      </c>
      <c r="I140" s="201">
        <v>0</v>
      </c>
      <c r="J140" s="195">
        <v>0</v>
      </c>
      <c r="K140" s="201">
        <v>0</v>
      </c>
      <c r="L140" s="195">
        <v>0</v>
      </c>
      <c r="M140" s="201">
        <v>0</v>
      </c>
      <c r="N140" s="195">
        <v>0</v>
      </c>
      <c r="O140" s="201">
        <v>0</v>
      </c>
      <c r="P140" s="195">
        <v>0</v>
      </c>
      <c r="Q140" s="201">
        <v>0</v>
      </c>
      <c r="R140" s="195">
        <v>0</v>
      </c>
      <c r="S140" s="201">
        <v>0</v>
      </c>
      <c r="T140" s="195">
        <v>1</v>
      </c>
      <c r="U140" s="201">
        <v>0</v>
      </c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</row>
    <row r="141" spans="1:68" ht="13" x14ac:dyDescent="0.3">
      <c r="A141" s="313" t="s">
        <v>32</v>
      </c>
      <c r="B141" s="195">
        <v>0</v>
      </c>
      <c r="C141" s="201">
        <v>0</v>
      </c>
      <c r="D141" s="195">
        <v>0</v>
      </c>
      <c r="E141" s="201">
        <v>0</v>
      </c>
      <c r="F141" s="195">
        <v>0</v>
      </c>
      <c r="G141" s="201">
        <v>0</v>
      </c>
      <c r="H141" s="195">
        <v>0</v>
      </c>
      <c r="I141" s="201">
        <v>0</v>
      </c>
      <c r="J141" s="195">
        <v>0</v>
      </c>
      <c r="K141" s="201">
        <v>0</v>
      </c>
      <c r="L141" s="195">
        <v>0</v>
      </c>
      <c r="M141" s="201">
        <v>0</v>
      </c>
      <c r="N141" s="195">
        <v>0</v>
      </c>
      <c r="O141" s="201">
        <v>0</v>
      </c>
      <c r="P141" s="195">
        <v>0</v>
      </c>
      <c r="Q141" s="201">
        <v>0</v>
      </c>
      <c r="R141" s="195">
        <v>0</v>
      </c>
      <c r="S141" s="201">
        <v>0</v>
      </c>
      <c r="T141" s="195">
        <v>0</v>
      </c>
      <c r="U141" s="201">
        <v>0</v>
      </c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</row>
    <row r="142" spans="1:68" ht="13" x14ac:dyDescent="0.3">
      <c r="A142" s="313" t="s">
        <v>33</v>
      </c>
      <c r="B142" s="195">
        <v>1</v>
      </c>
      <c r="C142" s="201">
        <v>0</v>
      </c>
      <c r="D142" s="195">
        <v>1</v>
      </c>
      <c r="E142" s="201">
        <v>0</v>
      </c>
      <c r="F142" s="195">
        <v>0</v>
      </c>
      <c r="G142" s="201">
        <v>0</v>
      </c>
      <c r="H142" s="195">
        <v>0</v>
      </c>
      <c r="I142" s="201">
        <v>0</v>
      </c>
      <c r="J142" s="195">
        <v>0</v>
      </c>
      <c r="K142" s="201">
        <v>0</v>
      </c>
      <c r="L142" s="195">
        <v>0</v>
      </c>
      <c r="M142" s="201">
        <v>0</v>
      </c>
      <c r="N142" s="195">
        <v>0</v>
      </c>
      <c r="O142" s="201">
        <v>0</v>
      </c>
      <c r="P142" s="195">
        <v>0</v>
      </c>
      <c r="Q142" s="201">
        <v>0</v>
      </c>
      <c r="R142" s="195">
        <v>0</v>
      </c>
      <c r="S142" s="201">
        <v>0</v>
      </c>
      <c r="T142" s="195">
        <v>2</v>
      </c>
      <c r="U142" s="201">
        <v>0</v>
      </c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</row>
    <row r="143" spans="1:68" ht="13" x14ac:dyDescent="0.3">
      <c r="A143" s="313" t="s">
        <v>34</v>
      </c>
      <c r="B143" s="195">
        <v>4</v>
      </c>
      <c r="C143" s="201">
        <v>0</v>
      </c>
      <c r="D143" s="195">
        <v>0</v>
      </c>
      <c r="E143" s="201">
        <v>0</v>
      </c>
      <c r="F143" s="195">
        <v>0</v>
      </c>
      <c r="G143" s="201">
        <v>0</v>
      </c>
      <c r="H143" s="195">
        <v>0</v>
      </c>
      <c r="I143" s="201">
        <v>0</v>
      </c>
      <c r="J143" s="195">
        <v>0</v>
      </c>
      <c r="K143" s="201">
        <v>0</v>
      </c>
      <c r="L143" s="195">
        <v>0</v>
      </c>
      <c r="M143" s="201">
        <v>0</v>
      </c>
      <c r="N143" s="195">
        <v>0</v>
      </c>
      <c r="O143" s="201">
        <v>0</v>
      </c>
      <c r="P143" s="195">
        <v>0</v>
      </c>
      <c r="Q143" s="201">
        <v>0</v>
      </c>
      <c r="R143" s="195">
        <v>0</v>
      </c>
      <c r="S143" s="201">
        <v>0</v>
      </c>
      <c r="T143" s="195">
        <v>4</v>
      </c>
      <c r="U143" s="201">
        <v>0</v>
      </c>
      <c r="V143" s="26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</row>
    <row r="144" spans="1:68" ht="13" x14ac:dyDescent="0.3">
      <c r="A144" s="313" t="s">
        <v>35</v>
      </c>
      <c r="B144" s="195">
        <v>5</v>
      </c>
      <c r="C144" s="201">
        <v>1</v>
      </c>
      <c r="D144" s="195">
        <v>2</v>
      </c>
      <c r="E144" s="201">
        <v>0</v>
      </c>
      <c r="F144" s="195">
        <v>0</v>
      </c>
      <c r="G144" s="201">
        <v>0</v>
      </c>
      <c r="H144" s="195">
        <v>0</v>
      </c>
      <c r="I144" s="201">
        <v>0</v>
      </c>
      <c r="J144" s="195">
        <v>0</v>
      </c>
      <c r="K144" s="201">
        <v>0</v>
      </c>
      <c r="L144" s="195">
        <v>0</v>
      </c>
      <c r="M144" s="201">
        <v>0</v>
      </c>
      <c r="N144" s="195">
        <v>0</v>
      </c>
      <c r="O144" s="201">
        <v>0</v>
      </c>
      <c r="P144" s="195">
        <v>0</v>
      </c>
      <c r="Q144" s="201">
        <v>0</v>
      </c>
      <c r="R144" s="195">
        <v>0</v>
      </c>
      <c r="S144" s="201">
        <v>0</v>
      </c>
      <c r="T144" s="195">
        <v>7</v>
      </c>
      <c r="U144" s="201">
        <v>1</v>
      </c>
      <c r="V144" s="26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</row>
    <row r="145" spans="1:68" ht="13" x14ac:dyDescent="0.3">
      <c r="A145" s="313" t="s">
        <v>36</v>
      </c>
      <c r="B145" s="195">
        <v>13</v>
      </c>
      <c r="C145" s="201">
        <v>0</v>
      </c>
      <c r="D145" s="195">
        <v>0</v>
      </c>
      <c r="E145" s="201">
        <v>0</v>
      </c>
      <c r="F145" s="195">
        <v>0</v>
      </c>
      <c r="G145" s="201">
        <v>0</v>
      </c>
      <c r="H145" s="195">
        <v>0</v>
      </c>
      <c r="I145" s="201">
        <v>0</v>
      </c>
      <c r="J145" s="195">
        <v>0</v>
      </c>
      <c r="K145" s="201">
        <v>0</v>
      </c>
      <c r="L145" s="195">
        <v>0</v>
      </c>
      <c r="M145" s="201">
        <v>0</v>
      </c>
      <c r="N145" s="195">
        <v>0</v>
      </c>
      <c r="O145" s="201">
        <v>0</v>
      </c>
      <c r="P145" s="195">
        <v>0</v>
      </c>
      <c r="Q145" s="201">
        <v>0</v>
      </c>
      <c r="R145" s="195">
        <v>0</v>
      </c>
      <c r="S145" s="201">
        <v>0</v>
      </c>
      <c r="T145" s="195">
        <v>13</v>
      </c>
      <c r="U145" s="201">
        <v>0</v>
      </c>
      <c r="V145" s="26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</row>
    <row r="146" spans="1:68" ht="13" x14ac:dyDescent="0.3">
      <c r="A146" s="313" t="s">
        <v>37</v>
      </c>
      <c r="B146" s="195">
        <v>32</v>
      </c>
      <c r="C146" s="201">
        <v>0</v>
      </c>
      <c r="D146" s="195">
        <v>3</v>
      </c>
      <c r="E146" s="201">
        <v>0</v>
      </c>
      <c r="F146" s="195">
        <v>0</v>
      </c>
      <c r="G146" s="201">
        <v>0</v>
      </c>
      <c r="H146" s="195">
        <v>0</v>
      </c>
      <c r="I146" s="201">
        <v>0</v>
      </c>
      <c r="J146" s="195">
        <v>0</v>
      </c>
      <c r="K146" s="201">
        <v>0</v>
      </c>
      <c r="L146" s="195">
        <v>0</v>
      </c>
      <c r="M146" s="201">
        <v>0</v>
      </c>
      <c r="N146" s="195">
        <v>0</v>
      </c>
      <c r="O146" s="201">
        <v>0</v>
      </c>
      <c r="P146" s="195">
        <v>0</v>
      </c>
      <c r="Q146" s="201">
        <v>0</v>
      </c>
      <c r="R146" s="195">
        <v>0</v>
      </c>
      <c r="S146" s="201">
        <v>0</v>
      </c>
      <c r="T146" s="195">
        <v>35</v>
      </c>
      <c r="U146" s="201">
        <v>0</v>
      </c>
      <c r="V146" s="26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</row>
    <row r="147" spans="1:68" ht="13" x14ac:dyDescent="0.3">
      <c r="A147" s="313" t="s">
        <v>38</v>
      </c>
      <c r="B147" s="195">
        <v>21</v>
      </c>
      <c r="C147" s="201">
        <v>0</v>
      </c>
      <c r="D147" s="195">
        <v>9</v>
      </c>
      <c r="E147" s="201">
        <v>0</v>
      </c>
      <c r="F147" s="195">
        <v>0</v>
      </c>
      <c r="G147" s="201">
        <v>0</v>
      </c>
      <c r="H147" s="195">
        <v>0</v>
      </c>
      <c r="I147" s="201">
        <v>0</v>
      </c>
      <c r="J147" s="195">
        <v>0</v>
      </c>
      <c r="K147" s="201">
        <v>0</v>
      </c>
      <c r="L147" s="195">
        <v>0</v>
      </c>
      <c r="M147" s="201">
        <v>0</v>
      </c>
      <c r="N147" s="195">
        <v>0</v>
      </c>
      <c r="O147" s="201">
        <v>0</v>
      </c>
      <c r="P147" s="195">
        <v>0</v>
      </c>
      <c r="Q147" s="201">
        <v>0</v>
      </c>
      <c r="R147" s="195">
        <v>0</v>
      </c>
      <c r="S147" s="201">
        <v>0</v>
      </c>
      <c r="T147" s="195">
        <v>30</v>
      </c>
      <c r="U147" s="201">
        <v>0</v>
      </c>
      <c r="V147" s="26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</row>
    <row r="148" spans="1:68" ht="13" x14ac:dyDescent="0.3">
      <c r="A148" s="313" t="s">
        <v>39</v>
      </c>
      <c r="B148" s="195">
        <v>26</v>
      </c>
      <c r="C148" s="201">
        <v>0</v>
      </c>
      <c r="D148" s="195">
        <v>1</v>
      </c>
      <c r="E148" s="201">
        <v>0</v>
      </c>
      <c r="F148" s="195">
        <v>0</v>
      </c>
      <c r="G148" s="201">
        <v>0</v>
      </c>
      <c r="H148" s="195">
        <v>0</v>
      </c>
      <c r="I148" s="201">
        <v>0</v>
      </c>
      <c r="J148" s="195">
        <v>0</v>
      </c>
      <c r="K148" s="201">
        <v>0</v>
      </c>
      <c r="L148" s="195">
        <v>0</v>
      </c>
      <c r="M148" s="201">
        <v>0</v>
      </c>
      <c r="N148" s="195">
        <v>0</v>
      </c>
      <c r="O148" s="201">
        <v>0</v>
      </c>
      <c r="P148" s="195">
        <v>0</v>
      </c>
      <c r="Q148" s="201">
        <v>0</v>
      </c>
      <c r="R148" s="195">
        <v>0</v>
      </c>
      <c r="S148" s="201">
        <v>0</v>
      </c>
      <c r="T148" s="195">
        <v>27</v>
      </c>
      <c r="U148" s="201">
        <v>0</v>
      </c>
      <c r="V148" s="26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</row>
    <row r="149" spans="1:68" ht="13" x14ac:dyDescent="0.3">
      <c r="A149" s="313" t="s">
        <v>40</v>
      </c>
      <c r="B149" s="195">
        <v>28</v>
      </c>
      <c r="C149" s="201">
        <v>0</v>
      </c>
      <c r="D149" s="195">
        <v>3</v>
      </c>
      <c r="E149" s="201">
        <v>0</v>
      </c>
      <c r="F149" s="195">
        <v>0</v>
      </c>
      <c r="G149" s="201">
        <v>0</v>
      </c>
      <c r="H149" s="195">
        <v>0</v>
      </c>
      <c r="I149" s="201">
        <v>0</v>
      </c>
      <c r="J149" s="195">
        <v>0</v>
      </c>
      <c r="K149" s="201">
        <v>0</v>
      </c>
      <c r="L149" s="195">
        <v>0</v>
      </c>
      <c r="M149" s="201">
        <v>0</v>
      </c>
      <c r="N149" s="195">
        <v>0</v>
      </c>
      <c r="O149" s="201">
        <v>0</v>
      </c>
      <c r="P149" s="195">
        <v>0</v>
      </c>
      <c r="Q149" s="201">
        <v>0</v>
      </c>
      <c r="R149" s="195">
        <v>0</v>
      </c>
      <c r="S149" s="201">
        <v>0</v>
      </c>
      <c r="T149" s="195">
        <v>31</v>
      </c>
      <c r="U149" s="201">
        <v>0</v>
      </c>
      <c r="V149" s="26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</row>
    <row r="150" spans="1:68" ht="13" x14ac:dyDescent="0.3">
      <c r="A150" s="313" t="s">
        <v>41</v>
      </c>
      <c r="B150" s="195">
        <v>41</v>
      </c>
      <c r="C150" s="201">
        <v>3</v>
      </c>
      <c r="D150" s="195">
        <v>5</v>
      </c>
      <c r="E150" s="201">
        <v>0</v>
      </c>
      <c r="F150" s="195">
        <v>0</v>
      </c>
      <c r="G150" s="201">
        <v>0</v>
      </c>
      <c r="H150" s="195">
        <v>0</v>
      </c>
      <c r="I150" s="201">
        <v>0</v>
      </c>
      <c r="J150" s="195">
        <v>0</v>
      </c>
      <c r="K150" s="201">
        <v>0</v>
      </c>
      <c r="L150" s="195">
        <v>0</v>
      </c>
      <c r="M150" s="201">
        <v>0</v>
      </c>
      <c r="N150" s="195">
        <v>0</v>
      </c>
      <c r="O150" s="201">
        <v>0</v>
      </c>
      <c r="P150" s="195">
        <v>0</v>
      </c>
      <c r="Q150" s="201">
        <v>0</v>
      </c>
      <c r="R150" s="195">
        <v>0</v>
      </c>
      <c r="S150" s="201">
        <v>0</v>
      </c>
      <c r="T150" s="195">
        <v>46</v>
      </c>
      <c r="U150" s="201">
        <v>3</v>
      </c>
      <c r="V150" s="26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</row>
    <row r="151" spans="1:68" ht="13" x14ac:dyDescent="0.3">
      <c r="A151" s="313" t="s">
        <v>42</v>
      </c>
      <c r="B151" s="195">
        <v>45</v>
      </c>
      <c r="C151" s="201">
        <v>2</v>
      </c>
      <c r="D151" s="195">
        <v>6</v>
      </c>
      <c r="E151" s="201">
        <v>0</v>
      </c>
      <c r="F151" s="195">
        <v>0</v>
      </c>
      <c r="G151" s="201">
        <v>0</v>
      </c>
      <c r="H151" s="195">
        <v>0</v>
      </c>
      <c r="I151" s="201">
        <v>0</v>
      </c>
      <c r="J151" s="195">
        <v>0</v>
      </c>
      <c r="K151" s="201">
        <v>0</v>
      </c>
      <c r="L151" s="195">
        <v>0</v>
      </c>
      <c r="M151" s="201">
        <v>0</v>
      </c>
      <c r="N151" s="195">
        <v>0</v>
      </c>
      <c r="O151" s="201">
        <v>0</v>
      </c>
      <c r="P151" s="195">
        <v>0</v>
      </c>
      <c r="Q151" s="201">
        <v>0</v>
      </c>
      <c r="R151" s="195">
        <v>0</v>
      </c>
      <c r="S151" s="201">
        <v>0</v>
      </c>
      <c r="T151" s="195">
        <v>51</v>
      </c>
      <c r="U151" s="201">
        <v>2</v>
      </c>
      <c r="V151" s="26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</row>
    <row r="152" spans="1:68" ht="13" x14ac:dyDescent="0.3">
      <c r="A152" s="313" t="s">
        <v>43</v>
      </c>
      <c r="B152" s="195">
        <v>32</v>
      </c>
      <c r="C152" s="201">
        <v>0</v>
      </c>
      <c r="D152" s="195">
        <v>11</v>
      </c>
      <c r="E152" s="201">
        <v>0</v>
      </c>
      <c r="F152" s="195">
        <v>0</v>
      </c>
      <c r="G152" s="201">
        <v>0</v>
      </c>
      <c r="H152" s="195">
        <v>0</v>
      </c>
      <c r="I152" s="201">
        <v>0</v>
      </c>
      <c r="J152" s="195">
        <v>0</v>
      </c>
      <c r="K152" s="201">
        <v>0</v>
      </c>
      <c r="L152" s="195">
        <v>0</v>
      </c>
      <c r="M152" s="201">
        <v>0</v>
      </c>
      <c r="N152" s="195">
        <v>0</v>
      </c>
      <c r="O152" s="201">
        <v>0</v>
      </c>
      <c r="P152" s="195">
        <v>0</v>
      </c>
      <c r="Q152" s="201">
        <v>0</v>
      </c>
      <c r="R152" s="195">
        <v>0</v>
      </c>
      <c r="S152" s="201">
        <v>0</v>
      </c>
      <c r="T152" s="195">
        <v>43</v>
      </c>
      <c r="U152" s="201">
        <v>0</v>
      </c>
      <c r="V152" s="26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</row>
    <row r="153" spans="1:68" ht="13" x14ac:dyDescent="0.3">
      <c r="A153" s="313" t="s">
        <v>44</v>
      </c>
      <c r="B153" s="195">
        <v>38</v>
      </c>
      <c r="C153" s="201">
        <v>0</v>
      </c>
      <c r="D153" s="195">
        <v>11</v>
      </c>
      <c r="E153" s="201">
        <v>0</v>
      </c>
      <c r="F153" s="195">
        <v>0</v>
      </c>
      <c r="G153" s="201">
        <v>0</v>
      </c>
      <c r="H153" s="195">
        <v>0</v>
      </c>
      <c r="I153" s="201">
        <v>0</v>
      </c>
      <c r="J153" s="195">
        <v>0</v>
      </c>
      <c r="K153" s="201">
        <v>0</v>
      </c>
      <c r="L153" s="195">
        <v>0</v>
      </c>
      <c r="M153" s="201">
        <v>0</v>
      </c>
      <c r="N153" s="195">
        <v>0</v>
      </c>
      <c r="O153" s="201">
        <v>0</v>
      </c>
      <c r="P153" s="195">
        <v>0</v>
      </c>
      <c r="Q153" s="201">
        <v>0</v>
      </c>
      <c r="R153" s="195">
        <v>0</v>
      </c>
      <c r="S153" s="201">
        <v>0</v>
      </c>
      <c r="T153" s="195">
        <v>49</v>
      </c>
      <c r="U153" s="201">
        <v>0</v>
      </c>
      <c r="V153" s="26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</row>
    <row r="154" spans="1:68" ht="13" x14ac:dyDescent="0.3">
      <c r="A154" s="313" t="s">
        <v>45</v>
      </c>
      <c r="B154" s="195">
        <v>44</v>
      </c>
      <c r="C154" s="201">
        <v>1</v>
      </c>
      <c r="D154" s="195">
        <v>8</v>
      </c>
      <c r="E154" s="201">
        <v>0</v>
      </c>
      <c r="F154" s="195">
        <v>0</v>
      </c>
      <c r="G154" s="201">
        <v>0</v>
      </c>
      <c r="H154" s="195">
        <v>0</v>
      </c>
      <c r="I154" s="201">
        <v>0</v>
      </c>
      <c r="J154" s="195">
        <v>0</v>
      </c>
      <c r="K154" s="201">
        <v>0</v>
      </c>
      <c r="L154" s="195">
        <v>0</v>
      </c>
      <c r="M154" s="201">
        <v>0</v>
      </c>
      <c r="N154" s="195">
        <v>0</v>
      </c>
      <c r="O154" s="201">
        <v>0</v>
      </c>
      <c r="P154" s="195">
        <v>0</v>
      </c>
      <c r="Q154" s="201">
        <v>0</v>
      </c>
      <c r="R154" s="195">
        <v>0</v>
      </c>
      <c r="S154" s="201">
        <v>0</v>
      </c>
      <c r="T154" s="195">
        <v>52</v>
      </c>
      <c r="U154" s="201">
        <v>1</v>
      </c>
      <c r="V154" s="26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</row>
    <row r="155" spans="1:68" ht="13" x14ac:dyDescent="0.3">
      <c r="A155" s="313" t="s">
        <v>46</v>
      </c>
      <c r="B155" s="195">
        <v>68</v>
      </c>
      <c r="C155" s="201">
        <v>3</v>
      </c>
      <c r="D155" s="195">
        <v>11</v>
      </c>
      <c r="E155" s="201">
        <v>0</v>
      </c>
      <c r="F155" s="195">
        <v>0</v>
      </c>
      <c r="G155" s="201">
        <v>0</v>
      </c>
      <c r="H155" s="195">
        <v>0</v>
      </c>
      <c r="I155" s="201">
        <v>0</v>
      </c>
      <c r="J155" s="195">
        <v>0</v>
      </c>
      <c r="K155" s="201">
        <v>0</v>
      </c>
      <c r="L155" s="195">
        <v>0</v>
      </c>
      <c r="M155" s="201">
        <v>0</v>
      </c>
      <c r="N155" s="195">
        <v>0</v>
      </c>
      <c r="O155" s="201">
        <v>0</v>
      </c>
      <c r="P155" s="195">
        <v>0</v>
      </c>
      <c r="Q155" s="201">
        <v>0</v>
      </c>
      <c r="R155" s="195">
        <v>0</v>
      </c>
      <c r="S155" s="201">
        <v>0</v>
      </c>
      <c r="T155" s="195">
        <v>79</v>
      </c>
      <c r="U155" s="201">
        <v>3</v>
      </c>
      <c r="V155" s="26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</row>
    <row r="156" spans="1:68" ht="13" x14ac:dyDescent="0.3">
      <c r="A156" s="313" t="s">
        <v>47</v>
      </c>
      <c r="B156" s="195">
        <v>55</v>
      </c>
      <c r="C156" s="201">
        <v>0</v>
      </c>
      <c r="D156" s="195">
        <v>9</v>
      </c>
      <c r="E156" s="201">
        <v>0</v>
      </c>
      <c r="F156" s="195">
        <v>0</v>
      </c>
      <c r="G156" s="201">
        <v>0</v>
      </c>
      <c r="H156" s="195">
        <v>0</v>
      </c>
      <c r="I156" s="201">
        <v>0</v>
      </c>
      <c r="J156" s="195">
        <v>0</v>
      </c>
      <c r="K156" s="201">
        <v>0</v>
      </c>
      <c r="L156" s="195">
        <v>0</v>
      </c>
      <c r="M156" s="201">
        <v>0</v>
      </c>
      <c r="N156" s="195">
        <v>0</v>
      </c>
      <c r="O156" s="201">
        <v>0</v>
      </c>
      <c r="P156" s="195">
        <v>0</v>
      </c>
      <c r="Q156" s="201">
        <v>0</v>
      </c>
      <c r="R156" s="195">
        <v>0</v>
      </c>
      <c r="S156" s="201">
        <v>0</v>
      </c>
      <c r="T156" s="195">
        <v>64</v>
      </c>
      <c r="U156" s="201">
        <v>0</v>
      </c>
      <c r="V156" s="26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</row>
    <row r="157" spans="1:68" ht="13" x14ac:dyDescent="0.3">
      <c r="A157" s="313" t="s">
        <v>48</v>
      </c>
      <c r="B157" s="195">
        <v>40</v>
      </c>
      <c r="C157" s="201">
        <v>1</v>
      </c>
      <c r="D157" s="195">
        <v>2</v>
      </c>
      <c r="E157" s="201">
        <v>0</v>
      </c>
      <c r="F157" s="195">
        <v>1</v>
      </c>
      <c r="G157" s="201">
        <v>0</v>
      </c>
      <c r="H157" s="195">
        <v>0</v>
      </c>
      <c r="I157" s="201">
        <v>0</v>
      </c>
      <c r="J157" s="195">
        <v>0</v>
      </c>
      <c r="K157" s="201">
        <v>0</v>
      </c>
      <c r="L157" s="195">
        <v>0</v>
      </c>
      <c r="M157" s="201">
        <v>0</v>
      </c>
      <c r="N157" s="195">
        <v>0</v>
      </c>
      <c r="O157" s="201">
        <v>0</v>
      </c>
      <c r="P157" s="195">
        <v>0</v>
      </c>
      <c r="Q157" s="201">
        <v>0</v>
      </c>
      <c r="R157" s="195">
        <v>0</v>
      </c>
      <c r="S157" s="201">
        <v>0</v>
      </c>
      <c r="T157" s="195">
        <v>43</v>
      </c>
      <c r="U157" s="201">
        <v>1</v>
      </c>
      <c r="V157" s="26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</row>
    <row r="158" spans="1:68" ht="13" x14ac:dyDescent="0.3">
      <c r="A158" s="313" t="s">
        <v>49</v>
      </c>
      <c r="B158" s="195">
        <v>42</v>
      </c>
      <c r="C158" s="201">
        <v>2</v>
      </c>
      <c r="D158" s="195">
        <v>12</v>
      </c>
      <c r="E158" s="201">
        <v>0</v>
      </c>
      <c r="F158" s="195">
        <v>0</v>
      </c>
      <c r="G158" s="201">
        <v>0</v>
      </c>
      <c r="H158" s="195">
        <v>0</v>
      </c>
      <c r="I158" s="201">
        <v>0</v>
      </c>
      <c r="J158" s="195">
        <v>0</v>
      </c>
      <c r="K158" s="201">
        <v>0</v>
      </c>
      <c r="L158" s="195">
        <v>0</v>
      </c>
      <c r="M158" s="201">
        <v>0</v>
      </c>
      <c r="N158" s="195">
        <v>0</v>
      </c>
      <c r="O158" s="201">
        <v>0</v>
      </c>
      <c r="P158" s="195">
        <v>0</v>
      </c>
      <c r="Q158" s="201">
        <v>0</v>
      </c>
      <c r="R158" s="195">
        <v>0</v>
      </c>
      <c r="S158" s="201">
        <v>0</v>
      </c>
      <c r="T158" s="195">
        <v>54</v>
      </c>
      <c r="U158" s="201">
        <v>2</v>
      </c>
      <c r="V158" s="26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</row>
    <row r="159" spans="1:68" ht="13" x14ac:dyDescent="0.3">
      <c r="A159" s="313" t="s">
        <v>50</v>
      </c>
      <c r="B159" s="195">
        <v>22</v>
      </c>
      <c r="C159" s="201">
        <v>1</v>
      </c>
      <c r="D159" s="195">
        <v>4</v>
      </c>
      <c r="E159" s="201">
        <v>0</v>
      </c>
      <c r="F159" s="195">
        <v>0</v>
      </c>
      <c r="G159" s="201">
        <v>0</v>
      </c>
      <c r="H159" s="195">
        <v>0</v>
      </c>
      <c r="I159" s="201">
        <v>0</v>
      </c>
      <c r="J159" s="195">
        <v>0</v>
      </c>
      <c r="K159" s="201">
        <v>0</v>
      </c>
      <c r="L159" s="195">
        <v>0</v>
      </c>
      <c r="M159" s="201">
        <v>0</v>
      </c>
      <c r="N159" s="195">
        <v>0</v>
      </c>
      <c r="O159" s="201">
        <v>0</v>
      </c>
      <c r="P159" s="195">
        <v>0</v>
      </c>
      <c r="Q159" s="201">
        <v>0</v>
      </c>
      <c r="R159" s="195">
        <v>0</v>
      </c>
      <c r="S159" s="201">
        <v>0</v>
      </c>
      <c r="T159" s="195">
        <v>26</v>
      </c>
      <c r="U159" s="201">
        <v>1</v>
      </c>
      <c r="V159" s="26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</row>
    <row r="160" spans="1:68" ht="13" x14ac:dyDescent="0.3">
      <c r="A160" s="313" t="s">
        <v>51</v>
      </c>
      <c r="B160" s="195">
        <v>15</v>
      </c>
      <c r="C160" s="201">
        <v>0</v>
      </c>
      <c r="D160" s="195">
        <v>2</v>
      </c>
      <c r="E160" s="201">
        <v>0</v>
      </c>
      <c r="F160" s="195">
        <v>0</v>
      </c>
      <c r="G160" s="201">
        <v>0</v>
      </c>
      <c r="H160" s="195">
        <v>0</v>
      </c>
      <c r="I160" s="201">
        <v>0</v>
      </c>
      <c r="J160" s="195">
        <v>0</v>
      </c>
      <c r="K160" s="201">
        <v>0</v>
      </c>
      <c r="L160" s="195">
        <v>0</v>
      </c>
      <c r="M160" s="201">
        <v>0</v>
      </c>
      <c r="N160" s="195">
        <v>0</v>
      </c>
      <c r="O160" s="201">
        <v>0</v>
      </c>
      <c r="P160" s="195">
        <v>0</v>
      </c>
      <c r="Q160" s="201">
        <v>0</v>
      </c>
      <c r="R160" s="195">
        <v>0</v>
      </c>
      <c r="S160" s="201">
        <v>0</v>
      </c>
      <c r="T160" s="195">
        <v>17</v>
      </c>
      <c r="U160" s="201">
        <v>0</v>
      </c>
      <c r="V160" s="26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</row>
    <row r="161" spans="1:68" ht="13.5" thickBot="1" x14ac:dyDescent="0.35">
      <c r="A161" s="311" t="s">
        <v>52</v>
      </c>
      <c r="B161" s="195">
        <v>12</v>
      </c>
      <c r="C161" s="201">
        <v>0</v>
      </c>
      <c r="D161" s="195">
        <v>2</v>
      </c>
      <c r="E161" s="201">
        <v>0</v>
      </c>
      <c r="F161" s="195">
        <v>0</v>
      </c>
      <c r="G161" s="201">
        <v>0</v>
      </c>
      <c r="H161" s="195">
        <v>0</v>
      </c>
      <c r="I161" s="201">
        <v>0</v>
      </c>
      <c r="J161" s="195">
        <v>0</v>
      </c>
      <c r="K161" s="201">
        <v>0</v>
      </c>
      <c r="L161" s="195">
        <v>0</v>
      </c>
      <c r="M161" s="201">
        <v>0</v>
      </c>
      <c r="N161" s="195">
        <v>0</v>
      </c>
      <c r="O161" s="201">
        <v>0</v>
      </c>
      <c r="P161" s="195">
        <v>0</v>
      </c>
      <c r="Q161" s="201">
        <v>0</v>
      </c>
      <c r="R161" s="195">
        <v>0</v>
      </c>
      <c r="S161" s="201">
        <v>0</v>
      </c>
      <c r="T161" s="195">
        <v>14</v>
      </c>
      <c r="U161" s="201">
        <v>0</v>
      </c>
      <c r="V161" s="26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</row>
    <row r="162" spans="1:68" ht="14" thickTop="1" thickBot="1" x14ac:dyDescent="0.35">
      <c r="A162" s="312" t="s">
        <v>53</v>
      </c>
      <c r="B162" s="196">
        <v>593</v>
      </c>
      <c r="C162" s="202">
        <v>14</v>
      </c>
      <c r="D162" s="196">
        <v>104</v>
      </c>
      <c r="E162" s="202">
        <v>0</v>
      </c>
      <c r="F162" s="196">
        <v>1</v>
      </c>
      <c r="G162" s="202">
        <v>0</v>
      </c>
      <c r="H162" s="196">
        <v>0</v>
      </c>
      <c r="I162" s="202">
        <v>0</v>
      </c>
      <c r="J162" s="196">
        <v>0</v>
      </c>
      <c r="K162" s="202">
        <v>0</v>
      </c>
      <c r="L162" s="196">
        <v>0</v>
      </c>
      <c r="M162" s="202">
        <v>0</v>
      </c>
      <c r="N162" s="196">
        <v>0</v>
      </c>
      <c r="O162" s="202">
        <v>0</v>
      </c>
      <c r="P162" s="196">
        <v>0</v>
      </c>
      <c r="Q162" s="202">
        <v>0</v>
      </c>
      <c r="R162" s="196">
        <v>0</v>
      </c>
      <c r="S162" s="202">
        <v>0</v>
      </c>
      <c r="T162" s="196">
        <v>698</v>
      </c>
      <c r="U162" s="202">
        <v>14</v>
      </c>
      <c r="V162" s="26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</row>
    <row r="163" spans="1:68" ht="13.5" thickTop="1" x14ac:dyDescent="0.3">
      <c r="A163" s="313" t="s">
        <v>125</v>
      </c>
      <c r="B163" s="197">
        <v>0.84957020057306587</v>
      </c>
      <c r="C163" s="203">
        <v>2.0057306590257881E-2</v>
      </c>
      <c r="D163" s="197">
        <v>0.14899713467048711</v>
      </c>
      <c r="E163" s="203">
        <v>0</v>
      </c>
      <c r="F163" s="197">
        <v>1.4326647564469914E-3</v>
      </c>
      <c r="G163" s="203">
        <v>0</v>
      </c>
      <c r="H163" s="197">
        <v>0</v>
      </c>
      <c r="I163" s="203">
        <v>0</v>
      </c>
      <c r="J163" s="197">
        <v>0</v>
      </c>
      <c r="K163" s="203">
        <v>0</v>
      </c>
      <c r="L163" s="197">
        <v>0</v>
      </c>
      <c r="M163" s="203">
        <v>0</v>
      </c>
      <c r="N163" s="197">
        <v>0</v>
      </c>
      <c r="O163" s="203">
        <v>0</v>
      </c>
      <c r="P163" s="197">
        <v>0</v>
      </c>
      <c r="Q163" s="203">
        <v>0</v>
      </c>
      <c r="R163" s="197">
        <v>0</v>
      </c>
      <c r="S163" s="203">
        <v>0</v>
      </c>
      <c r="T163" s="197">
        <v>1</v>
      </c>
      <c r="U163" s="203">
        <v>2.0057306590257881E-2</v>
      </c>
      <c r="V163" s="26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</row>
    <row r="164" spans="1:68" ht="13" x14ac:dyDescent="0.3">
      <c r="A164" s="313" t="s">
        <v>111</v>
      </c>
      <c r="B164" s="198">
        <v>530</v>
      </c>
      <c r="C164" s="204">
        <v>13</v>
      </c>
      <c r="D164" s="198">
        <v>93</v>
      </c>
      <c r="E164" s="204">
        <v>0</v>
      </c>
      <c r="F164" s="198">
        <v>1</v>
      </c>
      <c r="G164" s="204">
        <v>0</v>
      </c>
      <c r="H164" s="198">
        <v>0</v>
      </c>
      <c r="I164" s="204">
        <v>0</v>
      </c>
      <c r="J164" s="198">
        <v>0</v>
      </c>
      <c r="K164" s="204">
        <v>0</v>
      </c>
      <c r="L164" s="198">
        <v>0</v>
      </c>
      <c r="M164" s="204">
        <v>0</v>
      </c>
      <c r="N164" s="198">
        <v>0</v>
      </c>
      <c r="O164" s="204">
        <v>0</v>
      </c>
      <c r="P164" s="198">
        <v>0</v>
      </c>
      <c r="Q164" s="204">
        <v>0</v>
      </c>
      <c r="R164" s="198">
        <v>0</v>
      </c>
      <c r="S164" s="204">
        <v>0</v>
      </c>
      <c r="T164" s="198">
        <v>624</v>
      </c>
      <c r="U164" s="204">
        <v>13</v>
      </c>
      <c r="V164" s="26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</row>
    <row r="165" spans="1:68" ht="13.5" thickBot="1" x14ac:dyDescent="0.35">
      <c r="A165" s="311" t="s">
        <v>112</v>
      </c>
      <c r="B165" s="199">
        <v>63</v>
      </c>
      <c r="C165" s="205">
        <v>1</v>
      </c>
      <c r="D165" s="199">
        <v>11</v>
      </c>
      <c r="E165" s="205">
        <v>0</v>
      </c>
      <c r="F165" s="199">
        <v>0</v>
      </c>
      <c r="G165" s="205">
        <v>0</v>
      </c>
      <c r="H165" s="199">
        <v>0</v>
      </c>
      <c r="I165" s="205">
        <v>0</v>
      </c>
      <c r="J165" s="199">
        <v>0</v>
      </c>
      <c r="K165" s="205">
        <v>0</v>
      </c>
      <c r="L165" s="199">
        <v>0</v>
      </c>
      <c r="M165" s="205">
        <v>0</v>
      </c>
      <c r="N165" s="199">
        <v>0</v>
      </c>
      <c r="O165" s="205">
        <v>0</v>
      </c>
      <c r="P165" s="199">
        <v>0</v>
      </c>
      <c r="Q165" s="205">
        <v>0</v>
      </c>
      <c r="R165" s="199">
        <v>0</v>
      </c>
      <c r="S165" s="205">
        <v>0</v>
      </c>
      <c r="T165" s="199">
        <v>74</v>
      </c>
      <c r="U165" s="205">
        <v>1</v>
      </c>
      <c r="V165" s="26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</row>
    <row r="166" spans="1:68" ht="14" thickTop="1" thickBot="1" x14ac:dyDescent="0.35">
      <c r="A166" s="314" t="s">
        <v>54</v>
      </c>
      <c r="B166" s="292"/>
      <c r="C166" s="293"/>
      <c r="D166" s="293"/>
      <c r="E166" s="294"/>
      <c r="F166" s="294"/>
      <c r="G166" s="295"/>
      <c r="H166" s="294" t="s">
        <v>55</v>
      </c>
      <c r="I166" s="296">
        <v>684</v>
      </c>
      <c r="J166" s="54"/>
      <c r="K166" s="53"/>
      <c r="L166" s="60" t="s">
        <v>56</v>
      </c>
      <c r="M166" s="54">
        <v>14</v>
      </c>
      <c r="N166" s="58"/>
      <c r="O166" s="292"/>
      <c r="P166" s="295"/>
      <c r="Q166" s="297"/>
      <c r="R166" s="298" t="s">
        <v>57</v>
      </c>
      <c r="S166" s="298"/>
      <c r="T166" s="299">
        <v>712</v>
      </c>
      <c r="U166" s="300"/>
      <c r="V166" s="26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</row>
    <row r="167" spans="1:68" ht="13.5" thickTop="1" x14ac:dyDescent="0.3">
      <c r="A167" s="315" t="s">
        <v>58</v>
      </c>
      <c r="B167" s="33"/>
      <c r="C167" s="33"/>
      <c r="D167" s="34" t="s">
        <v>59</v>
      </c>
      <c r="E167" s="35">
        <v>18.022922636103154</v>
      </c>
      <c r="F167" s="32" t="s">
        <v>60</v>
      </c>
      <c r="G167" s="36"/>
      <c r="H167" s="34" t="s">
        <v>61</v>
      </c>
      <c r="I167" s="35">
        <v>15</v>
      </c>
      <c r="J167" s="32" t="s">
        <v>60</v>
      </c>
      <c r="K167" s="4"/>
      <c r="N167" s="301"/>
      <c r="O167" s="302"/>
      <c r="P167" s="302"/>
      <c r="Q167" s="302"/>
      <c r="R167" s="301"/>
      <c r="S167" s="301"/>
      <c r="T167" s="301"/>
      <c r="U167" s="301"/>
      <c r="V167" s="26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</row>
    <row r="168" spans="1:68" ht="6" customHeight="1" x14ac:dyDescent="0.3">
      <c r="V168" s="26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</row>
    <row r="169" spans="1:68" ht="13" x14ac:dyDescent="0.3">
      <c r="V169" s="28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</row>
    <row r="170" spans="1:68" ht="13" x14ac:dyDescent="0.3">
      <c r="V170" s="29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</row>
    <row r="171" spans="1:68" ht="13" x14ac:dyDescent="0.3">
      <c r="V171" s="30"/>
      <c r="W171"/>
      <c r="X171"/>
      <c r="Y171"/>
      <c r="Z171"/>
      <c r="AA171"/>
      <c r="AB171"/>
      <c r="AC171"/>
      <c r="AD171"/>
      <c r="AE171"/>
      <c r="AF171"/>
      <c r="AG171"/>
      <c r="AH171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</row>
    <row r="172" spans="1:68" ht="13" x14ac:dyDescent="0.3">
      <c r="V172" s="31"/>
      <c r="W172"/>
      <c r="X172"/>
      <c r="Y172"/>
      <c r="Z172"/>
      <c r="AA172"/>
      <c r="AB172"/>
      <c r="AC172"/>
      <c r="AD172"/>
      <c r="AE172"/>
      <c r="AF172"/>
      <c r="AG172"/>
      <c r="AH17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</row>
    <row r="173" spans="1:68" ht="13" x14ac:dyDescent="0.3">
      <c r="V173" s="31"/>
      <c r="W173"/>
      <c r="X173"/>
      <c r="Y173"/>
      <c r="Z173"/>
      <c r="AA173"/>
      <c r="AB173"/>
      <c r="AC173"/>
      <c r="AD173"/>
      <c r="AE173"/>
      <c r="AF173"/>
      <c r="AG173"/>
      <c r="AH17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</row>
    <row r="174" spans="1:68" ht="13" x14ac:dyDescent="0.3">
      <c r="W174"/>
      <c r="X174"/>
      <c r="Y174"/>
      <c r="Z174"/>
      <c r="AA174"/>
      <c r="AB174"/>
      <c r="AC174"/>
      <c r="AD174"/>
      <c r="AE174"/>
      <c r="AF174"/>
      <c r="AG174"/>
      <c r="AH174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:68" ht="13" x14ac:dyDescent="0.3">
      <c r="W175"/>
      <c r="X175"/>
      <c r="Y175"/>
      <c r="Z175"/>
      <c r="AA175"/>
      <c r="AB175"/>
      <c r="AC175"/>
      <c r="AD175"/>
      <c r="AE175"/>
      <c r="AF175"/>
      <c r="AG175"/>
      <c r="AH175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:68" ht="13" x14ac:dyDescent="0.3">
      <c r="W176"/>
      <c r="X176"/>
      <c r="Y176"/>
      <c r="Z176"/>
      <c r="AA176"/>
      <c r="AB176"/>
      <c r="AC176"/>
      <c r="AD176"/>
      <c r="AE176"/>
      <c r="AF176"/>
      <c r="AG176"/>
      <c r="AH176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22:68" ht="13" x14ac:dyDescent="0.3">
      <c r="W177"/>
      <c r="X177"/>
      <c r="Y177"/>
      <c r="Z177"/>
      <c r="AA177"/>
      <c r="AB177"/>
      <c r="AC177"/>
      <c r="AD177"/>
      <c r="AE177"/>
      <c r="AF177"/>
      <c r="AG177"/>
      <c r="AH177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22:68" ht="13" x14ac:dyDescent="0.3">
      <c r="W178"/>
      <c r="X178"/>
      <c r="Y178"/>
      <c r="Z178"/>
      <c r="AA178"/>
      <c r="AB178"/>
      <c r="AC178"/>
      <c r="AD178"/>
      <c r="AE178"/>
      <c r="AF178"/>
      <c r="AG178"/>
      <c r="AH178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22:68" ht="13" x14ac:dyDescent="0.3">
      <c r="W179"/>
      <c r="X179"/>
      <c r="Y179"/>
      <c r="Z179"/>
      <c r="AA179"/>
      <c r="AB179"/>
      <c r="AC179"/>
      <c r="AD179"/>
      <c r="AE179"/>
      <c r="AF179"/>
      <c r="AG179"/>
      <c r="AH179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22:68" ht="13" x14ac:dyDescent="0.3">
      <c r="W180"/>
      <c r="X180"/>
      <c r="Y180"/>
      <c r="Z180"/>
      <c r="AA180"/>
      <c r="AB180"/>
      <c r="AC180"/>
      <c r="AD180"/>
      <c r="AE180"/>
      <c r="AF180"/>
      <c r="AG180"/>
      <c r="AH180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22:68" ht="6" customHeight="1" x14ac:dyDescent="0.3">
      <c r="W181"/>
      <c r="X181"/>
      <c r="Y181"/>
      <c r="Z181"/>
      <c r="AA181"/>
      <c r="AB181"/>
      <c r="AC181"/>
      <c r="AD181"/>
      <c r="AE181"/>
      <c r="AF181"/>
      <c r="AG181"/>
      <c r="AH181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22:68" ht="13" x14ac:dyDescent="0.3">
      <c r="W182"/>
      <c r="X182"/>
      <c r="Y182"/>
      <c r="Z182"/>
      <c r="AA182"/>
      <c r="AB182"/>
      <c r="AC182"/>
      <c r="AD182"/>
      <c r="AE182"/>
      <c r="AF182"/>
      <c r="AG182"/>
      <c r="AH18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22:68" ht="13" x14ac:dyDescent="0.3">
      <c r="W183"/>
      <c r="X183"/>
      <c r="Y183"/>
      <c r="Z183"/>
      <c r="AA183"/>
      <c r="AB183"/>
      <c r="AC183"/>
      <c r="AD183"/>
      <c r="AE183"/>
      <c r="AF183"/>
      <c r="AG183"/>
      <c r="AH18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22:68" ht="13" x14ac:dyDescent="0.3">
      <c r="W184"/>
      <c r="X184"/>
      <c r="Y184"/>
      <c r="Z184"/>
      <c r="AA184"/>
      <c r="AB184"/>
      <c r="AC184"/>
      <c r="AD184"/>
      <c r="AE184"/>
      <c r="AF184"/>
      <c r="AG184"/>
      <c r="AH184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22:68" ht="13" x14ac:dyDescent="0.3">
      <c r="W185"/>
      <c r="X185"/>
      <c r="Y185"/>
      <c r="Z185"/>
      <c r="AA185"/>
      <c r="AB185"/>
      <c r="AC185"/>
      <c r="AD185"/>
      <c r="AE185"/>
      <c r="AF185"/>
      <c r="AG185"/>
      <c r="AH185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22:68" ht="13" x14ac:dyDescent="0.3">
      <c r="W186"/>
      <c r="X186"/>
      <c r="Y186"/>
      <c r="Z186"/>
      <c r="AA186"/>
      <c r="AB186"/>
      <c r="AC186"/>
      <c r="AD186"/>
      <c r="AE186"/>
      <c r="AF186"/>
      <c r="AG186"/>
      <c r="AH186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22:68" ht="13" x14ac:dyDescent="0.3">
      <c r="W187"/>
      <c r="X187"/>
      <c r="Y187"/>
      <c r="Z187"/>
      <c r="AA187"/>
      <c r="AB187"/>
      <c r="AC187"/>
      <c r="AD187"/>
      <c r="AE187"/>
      <c r="AF187"/>
      <c r="AG187"/>
      <c r="AH187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</row>
    <row r="188" spans="22:68" ht="13" x14ac:dyDescent="0.3">
      <c r="W188"/>
      <c r="X188"/>
      <c r="Y188"/>
      <c r="Z188"/>
      <c r="AA188"/>
      <c r="AB188"/>
      <c r="AC188"/>
      <c r="AD188"/>
      <c r="AE188"/>
      <c r="AF188"/>
      <c r="AG188"/>
      <c r="AH188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</row>
    <row r="189" spans="22:68" ht="13" x14ac:dyDescent="0.3">
      <c r="W189"/>
      <c r="X189"/>
      <c r="Y189"/>
      <c r="Z189"/>
      <c r="AA189"/>
      <c r="AB189"/>
      <c r="AC189"/>
      <c r="AD189"/>
      <c r="AE189"/>
      <c r="AF189"/>
      <c r="AG189"/>
      <c r="AH189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</row>
    <row r="190" spans="22:68" ht="13" x14ac:dyDescent="0.3">
      <c r="V190" s="37"/>
      <c r="W190"/>
      <c r="X190"/>
      <c r="Y190"/>
      <c r="Z190"/>
      <c r="AA190"/>
      <c r="AB190"/>
      <c r="AC190"/>
      <c r="AD190"/>
      <c r="AE190"/>
      <c r="AF190"/>
      <c r="AG190"/>
      <c r="AH190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22:68" ht="13" x14ac:dyDescent="0.3">
      <c r="V191" s="37"/>
      <c r="W191"/>
      <c r="X191"/>
      <c r="Y191"/>
      <c r="Z191"/>
      <c r="AA191"/>
      <c r="AB191"/>
      <c r="AC191"/>
      <c r="AD191"/>
      <c r="AE191"/>
      <c r="AF191"/>
      <c r="AG191"/>
      <c r="AH191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22:68" ht="13" x14ac:dyDescent="0.3">
      <c r="V192" s="37"/>
      <c r="W192"/>
      <c r="X192"/>
      <c r="Y192"/>
      <c r="Z192"/>
      <c r="AA192"/>
      <c r="AB192"/>
      <c r="AC192"/>
      <c r="AD192"/>
      <c r="AE192"/>
      <c r="AF192"/>
      <c r="AG192"/>
      <c r="AH19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</row>
    <row r="193" spans="1:68" ht="13" x14ac:dyDescent="0.3">
      <c r="A193" s="317">
        <v>0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/>
      <c r="W193"/>
      <c r="X193"/>
      <c r="Y193"/>
      <c r="Z193"/>
      <c r="AA193"/>
      <c r="AB193"/>
      <c r="AC193"/>
      <c r="AD193"/>
      <c r="AE193"/>
      <c r="AF193"/>
      <c r="AG193"/>
      <c r="AH19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</row>
    <row r="194" spans="1:68" ht="13" x14ac:dyDescent="0.3">
      <c r="A194" s="317"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/>
      <c r="W194"/>
      <c r="X194"/>
      <c r="Y194"/>
      <c r="Z194"/>
      <c r="AA194"/>
      <c r="AB194"/>
      <c r="AC194"/>
      <c r="AD194"/>
      <c r="AE194"/>
      <c r="AF194"/>
      <c r="AG194"/>
      <c r="AH194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</row>
    <row r="195" spans="1:68" ht="13.5" thickBot="1" x14ac:dyDescent="0.35">
      <c r="V195" s="37"/>
      <c r="W195"/>
      <c r="X195"/>
      <c r="Y195"/>
      <c r="Z195"/>
      <c r="AA195"/>
      <c r="AB195"/>
      <c r="AC195"/>
      <c r="AD195"/>
      <c r="AE195"/>
      <c r="AF195"/>
      <c r="AG195"/>
      <c r="AH195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</row>
    <row r="196" spans="1:68" ht="17" thickBot="1" x14ac:dyDescent="0.4">
      <c r="A196" s="318" t="s">
        <v>170</v>
      </c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40"/>
      <c r="V196" s="37"/>
      <c r="W196"/>
      <c r="X196"/>
      <c r="Y196"/>
      <c r="Z196"/>
      <c r="AA196"/>
      <c r="AB196"/>
      <c r="AC196"/>
      <c r="AD196"/>
      <c r="AE196"/>
      <c r="AF196"/>
      <c r="AG196"/>
      <c r="AH196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</row>
    <row r="197" spans="1:68" ht="6.65" customHeight="1" x14ac:dyDescent="0.35">
      <c r="A197" s="319"/>
      <c r="B197" s="303"/>
      <c r="C197" s="303"/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O197" s="303"/>
      <c r="P197" s="303"/>
      <c r="Q197" s="303"/>
      <c r="R197" s="303"/>
      <c r="S197" s="303"/>
      <c r="T197" s="303"/>
      <c r="U197" s="303"/>
      <c r="V197" s="37"/>
      <c r="W197"/>
      <c r="X197"/>
      <c r="Y197"/>
      <c r="Z197"/>
      <c r="AA197"/>
      <c r="AB197"/>
      <c r="AC197"/>
      <c r="AD197"/>
      <c r="AE197"/>
      <c r="AF197"/>
      <c r="AG197"/>
      <c r="AH197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</row>
    <row r="198" spans="1:68" ht="13" x14ac:dyDescent="0.3">
      <c r="A198" s="320" t="s">
        <v>75</v>
      </c>
      <c r="E198" s="10" t="s">
        <v>159</v>
      </c>
      <c r="I198" s="4" t="s">
        <v>91</v>
      </c>
      <c r="J198" s="105" t="s">
        <v>166</v>
      </c>
      <c r="K198" s="4"/>
      <c r="L198" s="11"/>
      <c r="M198" s="4"/>
      <c r="N198" s="4"/>
      <c r="O198" s="4" t="s">
        <v>94</v>
      </c>
      <c r="P198" s="105" t="s">
        <v>165</v>
      </c>
      <c r="V198" s="37"/>
      <c r="W198"/>
      <c r="X198"/>
      <c r="Y198"/>
      <c r="Z198"/>
      <c r="AA198"/>
      <c r="AB198"/>
      <c r="AC198"/>
      <c r="AD198"/>
      <c r="AE198"/>
      <c r="AF198"/>
      <c r="AG198"/>
      <c r="AH198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</row>
    <row r="199" spans="1:68" ht="13.5" thickBot="1" x14ac:dyDescent="0.35">
      <c r="A199" s="321" t="s">
        <v>4</v>
      </c>
      <c r="V199" s="40"/>
      <c r="W199"/>
      <c r="X199"/>
      <c r="Y199"/>
      <c r="Z199"/>
      <c r="AA199"/>
      <c r="AB199"/>
      <c r="AC199"/>
      <c r="AD199"/>
      <c r="AE199"/>
      <c r="AF199"/>
      <c r="AG199"/>
      <c r="AH199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</row>
    <row r="200" spans="1:68" ht="13.5" thickTop="1" x14ac:dyDescent="0.3">
      <c r="A200" s="310" t="s">
        <v>5</v>
      </c>
      <c r="B200" s="281" t="s">
        <v>6</v>
      </c>
      <c r="C200" s="282"/>
      <c r="D200" s="283" t="s">
        <v>7</v>
      </c>
      <c r="E200" s="282"/>
      <c r="F200" s="283" t="s">
        <v>8</v>
      </c>
      <c r="G200" s="282"/>
      <c r="H200" s="283" t="s">
        <v>9</v>
      </c>
      <c r="I200" s="282"/>
      <c r="J200" s="283" t="s">
        <v>10</v>
      </c>
      <c r="K200" s="282"/>
      <c r="L200" s="283" t="s">
        <v>11</v>
      </c>
      <c r="M200" s="282"/>
      <c r="N200" s="283" t="s">
        <v>12</v>
      </c>
      <c r="O200" s="282"/>
      <c r="P200" s="283" t="s">
        <v>13</v>
      </c>
      <c r="Q200" s="282"/>
      <c r="R200" s="283" t="s">
        <v>14</v>
      </c>
      <c r="S200" s="284"/>
      <c r="T200" s="285" t="s">
        <v>15</v>
      </c>
      <c r="U200" s="284"/>
      <c r="V200" s="40"/>
      <c r="W200"/>
      <c r="X200"/>
      <c r="Y200"/>
      <c r="Z200"/>
      <c r="AA200"/>
      <c r="AB200"/>
      <c r="AC200"/>
      <c r="AD200"/>
      <c r="AE200"/>
      <c r="AF200"/>
      <c r="AG200"/>
      <c r="AH200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</row>
    <row r="201" spans="1:68" ht="13.5" thickBot="1" x14ac:dyDescent="0.35">
      <c r="A201" s="311" t="s">
        <v>15</v>
      </c>
      <c r="B201" s="286" t="s">
        <v>16</v>
      </c>
      <c r="C201" s="287"/>
      <c r="D201" s="288" t="s">
        <v>17</v>
      </c>
      <c r="E201" s="287"/>
      <c r="F201" s="288" t="s">
        <v>18</v>
      </c>
      <c r="G201" s="287"/>
      <c r="H201" s="288" t="s">
        <v>19</v>
      </c>
      <c r="I201" s="287"/>
      <c r="J201" s="288" t="s">
        <v>20</v>
      </c>
      <c r="K201" s="287"/>
      <c r="L201" s="288" t="s">
        <v>21</v>
      </c>
      <c r="M201" s="287"/>
      <c r="N201" s="288" t="s">
        <v>22</v>
      </c>
      <c r="O201" s="287"/>
      <c r="P201" s="288" t="s">
        <v>23</v>
      </c>
      <c r="Q201" s="287"/>
      <c r="R201" s="288" t="s">
        <v>24</v>
      </c>
      <c r="S201" s="289"/>
      <c r="T201" s="290" t="s">
        <v>25</v>
      </c>
      <c r="U201" s="291"/>
      <c r="W201"/>
      <c r="X201"/>
      <c r="Y201"/>
      <c r="Z201"/>
      <c r="AA201"/>
      <c r="AB201"/>
      <c r="AC201"/>
      <c r="AD201"/>
      <c r="AE201"/>
      <c r="AF201"/>
      <c r="AG201"/>
      <c r="AH201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</row>
    <row r="202" spans="1:68" ht="14" thickTop="1" thickBot="1" x14ac:dyDescent="0.35">
      <c r="A202" s="312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W202"/>
      <c r="X202"/>
      <c r="Y202"/>
      <c r="Z202"/>
      <c r="AA202"/>
      <c r="AB202"/>
      <c r="AC202"/>
      <c r="AD202"/>
      <c r="AE202"/>
      <c r="AF202"/>
      <c r="AG202"/>
      <c r="AH20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</row>
    <row r="203" spans="1:68" ht="13.5" thickTop="1" x14ac:dyDescent="0.3">
      <c r="A203" s="313" t="s">
        <v>29</v>
      </c>
      <c r="B203" s="195">
        <v>2</v>
      </c>
      <c r="C203" s="201">
        <v>0</v>
      </c>
      <c r="D203" s="195">
        <v>2</v>
      </c>
      <c r="E203" s="201">
        <v>0</v>
      </c>
      <c r="F203" s="195">
        <v>0</v>
      </c>
      <c r="G203" s="201">
        <v>0</v>
      </c>
      <c r="H203" s="195">
        <v>0</v>
      </c>
      <c r="I203" s="201">
        <v>0</v>
      </c>
      <c r="J203" s="195">
        <v>0</v>
      </c>
      <c r="K203" s="201">
        <v>0</v>
      </c>
      <c r="L203" s="195">
        <v>0</v>
      </c>
      <c r="M203" s="201">
        <v>0</v>
      </c>
      <c r="N203" s="195">
        <v>0</v>
      </c>
      <c r="O203" s="201">
        <v>0</v>
      </c>
      <c r="P203" s="195">
        <v>0</v>
      </c>
      <c r="Q203" s="201">
        <v>0</v>
      </c>
      <c r="R203" s="195">
        <v>0</v>
      </c>
      <c r="S203" s="201">
        <v>0</v>
      </c>
      <c r="T203" s="195">
        <v>4</v>
      </c>
      <c r="U203" s="201">
        <v>0</v>
      </c>
      <c r="W203"/>
      <c r="X203"/>
      <c r="Y203"/>
      <c r="Z203"/>
      <c r="AA203"/>
      <c r="AB203"/>
      <c r="AC203"/>
      <c r="AD203"/>
      <c r="AE203"/>
      <c r="AF203"/>
      <c r="AG203"/>
      <c r="AH20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</row>
    <row r="204" spans="1:68" ht="13" x14ac:dyDescent="0.3">
      <c r="A204" s="313" t="s">
        <v>30</v>
      </c>
      <c r="B204" s="195">
        <v>5</v>
      </c>
      <c r="C204" s="201">
        <v>0</v>
      </c>
      <c r="D204" s="195">
        <v>0</v>
      </c>
      <c r="E204" s="201">
        <v>0</v>
      </c>
      <c r="F204" s="195">
        <v>0</v>
      </c>
      <c r="G204" s="201">
        <v>0</v>
      </c>
      <c r="H204" s="195">
        <v>0</v>
      </c>
      <c r="I204" s="201">
        <v>0</v>
      </c>
      <c r="J204" s="195">
        <v>0</v>
      </c>
      <c r="K204" s="201">
        <v>0</v>
      </c>
      <c r="L204" s="195">
        <v>0</v>
      </c>
      <c r="M204" s="201">
        <v>0</v>
      </c>
      <c r="N204" s="195">
        <v>0</v>
      </c>
      <c r="O204" s="201">
        <v>0</v>
      </c>
      <c r="P204" s="195">
        <v>0</v>
      </c>
      <c r="Q204" s="201">
        <v>0</v>
      </c>
      <c r="R204" s="195">
        <v>0</v>
      </c>
      <c r="S204" s="201">
        <v>0</v>
      </c>
      <c r="T204" s="195">
        <v>5</v>
      </c>
      <c r="U204" s="201">
        <v>0</v>
      </c>
      <c r="W204"/>
      <c r="X204"/>
      <c r="Y204"/>
      <c r="Z204"/>
      <c r="AA204"/>
      <c r="AB204"/>
      <c r="AC204"/>
      <c r="AD204"/>
      <c r="AE204"/>
      <c r="AF204"/>
      <c r="AG204"/>
      <c r="AH204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</row>
    <row r="205" spans="1:68" ht="15.5" x14ac:dyDescent="0.35">
      <c r="A205" s="313" t="s">
        <v>31</v>
      </c>
      <c r="B205" s="195">
        <v>2</v>
      </c>
      <c r="C205" s="201">
        <v>0</v>
      </c>
      <c r="D205" s="195">
        <v>0</v>
      </c>
      <c r="E205" s="201">
        <v>0</v>
      </c>
      <c r="F205" s="195">
        <v>0</v>
      </c>
      <c r="G205" s="201">
        <v>0</v>
      </c>
      <c r="H205" s="195">
        <v>0</v>
      </c>
      <c r="I205" s="201">
        <v>0</v>
      </c>
      <c r="J205" s="195">
        <v>0</v>
      </c>
      <c r="K205" s="201">
        <v>0</v>
      </c>
      <c r="L205" s="195">
        <v>0</v>
      </c>
      <c r="M205" s="201">
        <v>0</v>
      </c>
      <c r="N205" s="195">
        <v>0</v>
      </c>
      <c r="O205" s="201">
        <v>0</v>
      </c>
      <c r="P205" s="195">
        <v>0</v>
      </c>
      <c r="Q205" s="201">
        <v>0</v>
      </c>
      <c r="R205" s="195">
        <v>0</v>
      </c>
      <c r="S205" s="201">
        <v>0</v>
      </c>
      <c r="T205" s="195">
        <v>2</v>
      </c>
      <c r="U205" s="201">
        <v>0</v>
      </c>
      <c r="V205" s="8"/>
      <c r="W205"/>
      <c r="X205"/>
      <c r="Y205"/>
      <c r="Z205"/>
      <c r="AA205"/>
      <c r="AB205"/>
      <c r="AC205"/>
      <c r="AD205"/>
      <c r="AE205"/>
      <c r="AF205"/>
      <c r="AG205"/>
      <c r="AH205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</row>
    <row r="206" spans="1:68" ht="13" x14ac:dyDescent="0.3">
      <c r="A206" s="313" t="s">
        <v>32</v>
      </c>
      <c r="B206" s="195">
        <v>1</v>
      </c>
      <c r="C206" s="201">
        <v>0</v>
      </c>
      <c r="D206" s="195">
        <v>0</v>
      </c>
      <c r="E206" s="201">
        <v>0</v>
      </c>
      <c r="F206" s="195">
        <v>0</v>
      </c>
      <c r="G206" s="201">
        <v>0</v>
      </c>
      <c r="H206" s="195">
        <v>0</v>
      </c>
      <c r="I206" s="201">
        <v>0</v>
      </c>
      <c r="J206" s="195">
        <v>0</v>
      </c>
      <c r="K206" s="201">
        <v>0</v>
      </c>
      <c r="L206" s="195">
        <v>0</v>
      </c>
      <c r="M206" s="201">
        <v>0</v>
      </c>
      <c r="N206" s="195">
        <v>0</v>
      </c>
      <c r="O206" s="201">
        <v>0</v>
      </c>
      <c r="P206" s="195">
        <v>0</v>
      </c>
      <c r="Q206" s="201">
        <v>0</v>
      </c>
      <c r="R206" s="195">
        <v>0</v>
      </c>
      <c r="S206" s="201">
        <v>0</v>
      </c>
      <c r="T206" s="195">
        <v>1</v>
      </c>
      <c r="U206" s="201">
        <v>0</v>
      </c>
      <c r="W206"/>
      <c r="X206"/>
      <c r="Y206"/>
      <c r="Z206"/>
      <c r="AA206"/>
      <c r="AB206"/>
      <c r="AC206"/>
      <c r="AD206"/>
      <c r="AE206"/>
      <c r="AF206"/>
      <c r="AG206"/>
      <c r="AH206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</row>
    <row r="207" spans="1:68" ht="13" x14ac:dyDescent="0.3">
      <c r="A207" s="313" t="s">
        <v>33</v>
      </c>
      <c r="B207" s="195">
        <v>0</v>
      </c>
      <c r="C207" s="201">
        <v>0</v>
      </c>
      <c r="D207" s="195">
        <v>0</v>
      </c>
      <c r="E207" s="201">
        <v>0</v>
      </c>
      <c r="F207" s="195">
        <v>0</v>
      </c>
      <c r="G207" s="201">
        <v>0</v>
      </c>
      <c r="H207" s="195">
        <v>0</v>
      </c>
      <c r="I207" s="201">
        <v>0</v>
      </c>
      <c r="J207" s="195">
        <v>0</v>
      </c>
      <c r="K207" s="201">
        <v>0</v>
      </c>
      <c r="L207" s="195">
        <v>0</v>
      </c>
      <c r="M207" s="201">
        <v>0</v>
      </c>
      <c r="N207" s="195">
        <v>0</v>
      </c>
      <c r="O207" s="201">
        <v>0</v>
      </c>
      <c r="P207" s="195">
        <v>0</v>
      </c>
      <c r="Q207" s="201">
        <v>0</v>
      </c>
      <c r="R207" s="195">
        <v>0</v>
      </c>
      <c r="S207" s="201">
        <v>0</v>
      </c>
      <c r="T207" s="195">
        <v>0</v>
      </c>
      <c r="U207" s="201">
        <v>0</v>
      </c>
      <c r="W207"/>
      <c r="X207"/>
      <c r="Y207"/>
      <c r="Z207"/>
      <c r="AA207"/>
      <c r="AB207"/>
      <c r="AC207"/>
      <c r="AD207"/>
      <c r="AE207"/>
      <c r="AF207"/>
      <c r="AG207"/>
      <c r="AH207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</row>
    <row r="208" spans="1:68" x14ac:dyDescent="0.2">
      <c r="A208" s="313" t="s">
        <v>34</v>
      </c>
      <c r="B208" s="195">
        <v>1</v>
      </c>
      <c r="C208" s="201">
        <v>0</v>
      </c>
      <c r="D208" s="195">
        <v>0</v>
      </c>
      <c r="E208" s="201">
        <v>0</v>
      </c>
      <c r="F208" s="195">
        <v>0</v>
      </c>
      <c r="G208" s="201">
        <v>0</v>
      </c>
      <c r="H208" s="195">
        <v>0</v>
      </c>
      <c r="I208" s="201">
        <v>0</v>
      </c>
      <c r="J208" s="195">
        <v>0</v>
      </c>
      <c r="K208" s="201">
        <v>0</v>
      </c>
      <c r="L208" s="195">
        <v>0</v>
      </c>
      <c r="M208" s="201">
        <v>0</v>
      </c>
      <c r="N208" s="195">
        <v>0</v>
      </c>
      <c r="O208" s="201">
        <v>0</v>
      </c>
      <c r="P208" s="195">
        <v>0</v>
      </c>
      <c r="Q208" s="201">
        <v>0</v>
      </c>
      <c r="R208" s="195">
        <v>0</v>
      </c>
      <c r="S208" s="201">
        <v>0</v>
      </c>
      <c r="T208" s="195">
        <v>1</v>
      </c>
      <c r="U208" s="201">
        <v>0</v>
      </c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</row>
    <row r="209" spans="1:68" x14ac:dyDescent="0.2">
      <c r="A209" s="313" t="s">
        <v>35</v>
      </c>
      <c r="B209" s="195">
        <v>4</v>
      </c>
      <c r="C209" s="201">
        <v>0</v>
      </c>
      <c r="D209" s="195">
        <v>3</v>
      </c>
      <c r="E209" s="201">
        <v>0</v>
      </c>
      <c r="F209" s="195">
        <v>0</v>
      </c>
      <c r="G209" s="201">
        <v>0</v>
      </c>
      <c r="H209" s="195">
        <v>0</v>
      </c>
      <c r="I209" s="201">
        <v>0</v>
      </c>
      <c r="J209" s="195">
        <v>0</v>
      </c>
      <c r="K209" s="201">
        <v>0</v>
      </c>
      <c r="L209" s="195">
        <v>0</v>
      </c>
      <c r="M209" s="201">
        <v>0</v>
      </c>
      <c r="N209" s="195">
        <v>0</v>
      </c>
      <c r="O209" s="201">
        <v>0</v>
      </c>
      <c r="P209" s="195">
        <v>0</v>
      </c>
      <c r="Q209" s="201">
        <v>0</v>
      </c>
      <c r="R209" s="195">
        <v>0</v>
      </c>
      <c r="S209" s="201">
        <v>0</v>
      </c>
      <c r="T209" s="195">
        <v>7</v>
      </c>
      <c r="U209" s="201">
        <v>0</v>
      </c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</row>
    <row r="210" spans="1:68" x14ac:dyDescent="0.2">
      <c r="A210" s="313" t="s">
        <v>36</v>
      </c>
      <c r="B210" s="195">
        <v>15</v>
      </c>
      <c r="C210" s="201">
        <v>0</v>
      </c>
      <c r="D210" s="195">
        <v>1</v>
      </c>
      <c r="E210" s="201">
        <v>0</v>
      </c>
      <c r="F210" s="195">
        <v>0</v>
      </c>
      <c r="G210" s="201">
        <v>0</v>
      </c>
      <c r="H210" s="195">
        <v>0</v>
      </c>
      <c r="I210" s="201">
        <v>0</v>
      </c>
      <c r="J210" s="195">
        <v>0</v>
      </c>
      <c r="K210" s="201">
        <v>0</v>
      </c>
      <c r="L210" s="195">
        <v>0</v>
      </c>
      <c r="M210" s="201">
        <v>0</v>
      </c>
      <c r="N210" s="195">
        <v>0</v>
      </c>
      <c r="O210" s="201">
        <v>0</v>
      </c>
      <c r="P210" s="195">
        <v>0</v>
      </c>
      <c r="Q210" s="201">
        <v>0</v>
      </c>
      <c r="R210" s="195">
        <v>0</v>
      </c>
      <c r="S210" s="201">
        <v>0</v>
      </c>
      <c r="T210" s="195">
        <v>16</v>
      </c>
      <c r="U210" s="201">
        <v>0</v>
      </c>
      <c r="V210" s="26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</row>
    <row r="211" spans="1:68" x14ac:dyDescent="0.2">
      <c r="A211" s="313" t="s">
        <v>37</v>
      </c>
      <c r="B211" s="195">
        <v>31</v>
      </c>
      <c r="C211" s="201">
        <v>0</v>
      </c>
      <c r="D211" s="195">
        <v>5</v>
      </c>
      <c r="E211" s="201">
        <v>0</v>
      </c>
      <c r="F211" s="195">
        <v>0</v>
      </c>
      <c r="G211" s="201">
        <v>0</v>
      </c>
      <c r="H211" s="195">
        <v>0</v>
      </c>
      <c r="I211" s="201">
        <v>0</v>
      </c>
      <c r="J211" s="195">
        <v>0</v>
      </c>
      <c r="K211" s="201">
        <v>0</v>
      </c>
      <c r="L211" s="195">
        <v>0</v>
      </c>
      <c r="M211" s="201">
        <v>0</v>
      </c>
      <c r="N211" s="195">
        <v>0</v>
      </c>
      <c r="O211" s="201">
        <v>0</v>
      </c>
      <c r="P211" s="195">
        <v>0</v>
      </c>
      <c r="Q211" s="201">
        <v>0</v>
      </c>
      <c r="R211" s="195">
        <v>0</v>
      </c>
      <c r="S211" s="201">
        <v>0</v>
      </c>
      <c r="T211" s="195">
        <v>36</v>
      </c>
      <c r="U211" s="201">
        <v>0</v>
      </c>
      <c r="V211" s="26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</row>
    <row r="212" spans="1:68" x14ac:dyDescent="0.2">
      <c r="A212" s="313" t="s">
        <v>38</v>
      </c>
      <c r="B212" s="195">
        <v>35</v>
      </c>
      <c r="C212" s="201">
        <v>0</v>
      </c>
      <c r="D212" s="195">
        <v>4</v>
      </c>
      <c r="E212" s="201">
        <v>0</v>
      </c>
      <c r="F212" s="195">
        <v>0</v>
      </c>
      <c r="G212" s="201">
        <v>0</v>
      </c>
      <c r="H212" s="195">
        <v>0</v>
      </c>
      <c r="I212" s="201">
        <v>0</v>
      </c>
      <c r="J212" s="195">
        <v>0</v>
      </c>
      <c r="K212" s="201">
        <v>0</v>
      </c>
      <c r="L212" s="195">
        <v>0</v>
      </c>
      <c r="M212" s="201">
        <v>0</v>
      </c>
      <c r="N212" s="195">
        <v>0</v>
      </c>
      <c r="O212" s="201">
        <v>0</v>
      </c>
      <c r="P212" s="195">
        <v>0</v>
      </c>
      <c r="Q212" s="201">
        <v>0</v>
      </c>
      <c r="R212" s="195">
        <v>0</v>
      </c>
      <c r="S212" s="201">
        <v>0</v>
      </c>
      <c r="T212" s="195">
        <v>39</v>
      </c>
      <c r="U212" s="201">
        <v>0</v>
      </c>
      <c r="V212" s="26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</row>
    <row r="213" spans="1:68" x14ac:dyDescent="0.2">
      <c r="A213" s="313" t="s">
        <v>39</v>
      </c>
      <c r="B213" s="195">
        <v>28</v>
      </c>
      <c r="C213" s="201">
        <v>1</v>
      </c>
      <c r="D213" s="195">
        <v>4</v>
      </c>
      <c r="E213" s="201">
        <v>0</v>
      </c>
      <c r="F213" s="195">
        <v>0</v>
      </c>
      <c r="G213" s="201">
        <v>0</v>
      </c>
      <c r="H213" s="195">
        <v>0</v>
      </c>
      <c r="I213" s="201">
        <v>0</v>
      </c>
      <c r="J213" s="195">
        <v>0</v>
      </c>
      <c r="K213" s="201">
        <v>0</v>
      </c>
      <c r="L213" s="195">
        <v>0</v>
      </c>
      <c r="M213" s="201">
        <v>0</v>
      </c>
      <c r="N213" s="195">
        <v>0</v>
      </c>
      <c r="O213" s="201">
        <v>0</v>
      </c>
      <c r="P213" s="195">
        <v>0</v>
      </c>
      <c r="Q213" s="201">
        <v>0</v>
      </c>
      <c r="R213" s="195">
        <v>0</v>
      </c>
      <c r="S213" s="201">
        <v>0</v>
      </c>
      <c r="T213" s="195">
        <v>32</v>
      </c>
      <c r="U213" s="201">
        <v>1</v>
      </c>
      <c r="V213" s="26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</row>
    <row r="214" spans="1:68" ht="13" x14ac:dyDescent="0.3">
      <c r="A214" s="313" t="s">
        <v>40</v>
      </c>
      <c r="B214" s="195">
        <v>31</v>
      </c>
      <c r="C214" s="201">
        <v>0</v>
      </c>
      <c r="D214" s="195">
        <v>2</v>
      </c>
      <c r="E214" s="201">
        <v>0</v>
      </c>
      <c r="F214" s="195">
        <v>0</v>
      </c>
      <c r="G214" s="201">
        <v>0</v>
      </c>
      <c r="H214" s="195">
        <v>0</v>
      </c>
      <c r="I214" s="201">
        <v>0</v>
      </c>
      <c r="J214" s="195">
        <v>0</v>
      </c>
      <c r="K214" s="201">
        <v>0</v>
      </c>
      <c r="L214" s="195">
        <v>0</v>
      </c>
      <c r="M214" s="201">
        <v>0</v>
      </c>
      <c r="N214" s="195">
        <v>0</v>
      </c>
      <c r="O214" s="201">
        <v>0</v>
      </c>
      <c r="P214" s="195">
        <v>0</v>
      </c>
      <c r="Q214" s="201">
        <v>0</v>
      </c>
      <c r="R214" s="195">
        <v>0</v>
      </c>
      <c r="S214" s="201">
        <v>0</v>
      </c>
      <c r="T214" s="195">
        <v>33</v>
      </c>
      <c r="U214" s="201">
        <v>0</v>
      </c>
      <c r="V214" s="26"/>
      <c r="W214"/>
      <c r="X214"/>
      <c r="Y214"/>
      <c r="Z214"/>
      <c r="AA214"/>
      <c r="AB214"/>
      <c r="AC214"/>
      <c r="AD214"/>
      <c r="AE214"/>
      <c r="AF214"/>
      <c r="AG214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</row>
    <row r="215" spans="1:68" x14ac:dyDescent="0.2">
      <c r="A215" s="313" t="s">
        <v>41</v>
      </c>
      <c r="B215" s="195">
        <v>35</v>
      </c>
      <c r="C215" s="201">
        <v>0</v>
      </c>
      <c r="D215" s="195">
        <v>2</v>
      </c>
      <c r="E215" s="201">
        <v>0</v>
      </c>
      <c r="F215" s="195">
        <v>0</v>
      </c>
      <c r="G215" s="201">
        <v>0</v>
      </c>
      <c r="H215" s="195">
        <v>0</v>
      </c>
      <c r="I215" s="201">
        <v>0</v>
      </c>
      <c r="J215" s="195">
        <v>0</v>
      </c>
      <c r="K215" s="201">
        <v>0</v>
      </c>
      <c r="L215" s="195">
        <v>0</v>
      </c>
      <c r="M215" s="201">
        <v>0</v>
      </c>
      <c r="N215" s="195">
        <v>0</v>
      </c>
      <c r="O215" s="201">
        <v>0</v>
      </c>
      <c r="P215" s="195">
        <v>0</v>
      </c>
      <c r="Q215" s="201">
        <v>0</v>
      </c>
      <c r="R215" s="195">
        <v>0</v>
      </c>
      <c r="S215" s="201">
        <v>0</v>
      </c>
      <c r="T215" s="195">
        <v>37</v>
      </c>
      <c r="U215" s="201">
        <v>0</v>
      </c>
      <c r="V215" s="26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</row>
    <row r="216" spans="1:68" ht="10.5" x14ac:dyDescent="0.25">
      <c r="A216" s="313" t="s">
        <v>42</v>
      </c>
      <c r="B216" s="195">
        <v>35</v>
      </c>
      <c r="C216" s="201">
        <v>1</v>
      </c>
      <c r="D216" s="195">
        <v>6</v>
      </c>
      <c r="E216" s="201">
        <v>0</v>
      </c>
      <c r="F216" s="195">
        <v>0</v>
      </c>
      <c r="G216" s="201">
        <v>0</v>
      </c>
      <c r="H216" s="195">
        <v>0</v>
      </c>
      <c r="I216" s="201">
        <v>0</v>
      </c>
      <c r="J216" s="195">
        <v>0</v>
      </c>
      <c r="K216" s="201">
        <v>0</v>
      </c>
      <c r="L216" s="195">
        <v>0</v>
      </c>
      <c r="M216" s="201">
        <v>0</v>
      </c>
      <c r="N216" s="195">
        <v>0</v>
      </c>
      <c r="O216" s="201">
        <v>0</v>
      </c>
      <c r="P216" s="195">
        <v>0</v>
      </c>
      <c r="Q216" s="201">
        <v>0</v>
      </c>
      <c r="R216" s="195">
        <v>0</v>
      </c>
      <c r="S216" s="201">
        <v>0</v>
      </c>
      <c r="T216" s="195">
        <v>41</v>
      </c>
      <c r="U216" s="201">
        <v>1</v>
      </c>
      <c r="V216" s="26"/>
      <c r="W216" s="176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</row>
    <row r="217" spans="1:68" x14ac:dyDescent="0.2">
      <c r="A217" s="313" t="s">
        <v>43</v>
      </c>
      <c r="B217" s="195">
        <v>24</v>
      </c>
      <c r="C217" s="201">
        <v>0</v>
      </c>
      <c r="D217" s="195">
        <v>4</v>
      </c>
      <c r="E217" s="201">
        <v>0</v>
      </c>
      <c r="F217" s="195">
        <v>0</v>
      </c>
      <c r="G217" s="201">
        <v>0</v>
      </c>
      <c r="H217" s="195">
        <v>0</v>
      </c>
      <c r="I217" s="201">
        <v>0</v>
      </c>
      <c r="J217" s="195">
        <v>0</v>
      </c>
      <c r="K217" s="201">
        <v>0</v>
      </c>
      <c r="L217" s="195">
        <v>0</v>
      </c>
      <c r="M217" s="201">
        <v>0</v>
      </c>
      <c r="N217" s="195">
        <v>0</v>
      </c>
      <c r="O217" s="201">
        <v>0</v>
      </c>
      <c r="P217" s="195">
        <v>0</v>
      </c>
      <c r="Q217" s="201">
        <v>0</v>
      </c>
      <c r="R217" s="195">
        <v>0</v>
      </c>
      <c r="S217" s="201">
        <v>0</v>
      </c>
      <c r="T217" s="195">
        <v>28</v>
      </c>
      <c r="U217" s="201">
        <v>0</v>
      </c>
      <c r="V217" s="26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</row>
    <row r="218" spans="1:68" x14ac:dyDescent="0.2">
      <c r="A218" s="313" t="s">
        <v>44</v>
      </c>
      <c r="B218" s="195">
        <v>39</v>
      </c>
      <c r="C218" s="201">
        <v>1</v>
      </c>
      <c r="D218" s="195">
        <v>7</v>
      </c>
      <c r="E218" s="201">
        <v>0</v>
      </c>
      <c r="F218" s="195">
        <v>0</v>
      </c>
      <c r="G218" s="201">
        <v>0</v>
      </c>
      <c r="H218" s="195">
        <v>0</v>
      </c>
      <c r="I218" s="201">
        <v>0</v>
      </c>
      <c r="J218" s="195">
        <v>0</v>
      </c>
      <c r="K218" s="201">
        <v>0</v>
      </c>
      <c r="L218" s="195">
        <v>0</v>
      </c>
      <c r="M218" s="201">
        <v>0</v>
      </c>
      <c r="N218" s="195">
        <v>0</v>
      </c>
      <c r="O218" s="201">
        <v>0</v>
      </c>
      <c r="P218" s="195">
        <v>0</v>
      </c>
      <c r="Q218" s="201">
        <v>0</v>
      </c>
      <c r="R218" s="195">
        <v>0</v>
      </c>
      <c r="S218" s="201">
        <v>0</v>
      </c>
      <c r="T218" s="195">
        <v>46</v>
      </c>
      <c r="U218" s="201">
        <v>1</v>
      </c>
      <c r="V218" s="26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</row>
    <row r="219" spans="1:68" x14ac:dyDescent="0.2">
      <c r="A219" s="313" t="s">
        <v>45</v>
      </c>
      <c r="B219" s="195">
        <v>53</v>
      </c>
      <c r="C219" s="201">
        <v>0</v>
      </c>
      <c r="D219" s="195">
        <v>11</v>
      </c>
      <c r="E219" s="201">
        <v>0</v>
      </c>
      <c r="F219" s="195">
        <v>0</v>
      </c>
      <c r="G219" s="201">
        <v>0</v>
      </c>
      <c r="H219" s="195">
        <v>0</v>
      </c>
      <c r="I219" s="201">
        <v>0</v>
      </c>
      <c r="J219" s="195">
        <v>0</v>
      </c>
      <c r="K219" s="201">
        <v>0</v>
      </c>
      <c r="L219" s="195">
        <v>0</v>
      </c>
      <c r="M219" s="201">
        <v>0</v>
      </c>
      <c r="N219" s="195">
        <v>0</v>
      </c>
      <c r="O219" s="201">
        <v>0</v>
      </c>
      <c r="P219" s="195">
        <v>0</v>
      </c>
      <c r="Q219" s="201">
        <v>0</v>
      </c>
      <c r="R219" s="195">
        <v>0</v>
      </c>
      <c r="S219" s="201">
        <v>0</v>
      </c>
      <c r="T219" s="195">
        <v>64</v>
      </c>
      <c r="U219" s="201">
        <v>0</v>
      </c>
      <c r="V219" s="26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</row>
    <row r="220" spans="1:68" x14ac:dyDescent="0.2">
      <c r="A220" s="313" t="s">
        <v>46</v>
      </c>
      <c r="B220" s="195">
        <v>60</v>
      </c>
      <c r="C220" s="201">
        <v>0</v>
      </c>
      <c r="D220" s="195">
        <v>9</v>
      </c>
      <c r="E220" s="201">
        <v>0</v>
      </c>
      <c r="F220" s="195">
        <v>0</v>
      </c>
      <c r="G220" s="201">
        <v>0</v>
      </c>
      <c r="H220" s="195">
        <v>0</v>
      </c>
      <c r="I220" s="201">
        <v>0</v>
      </c>
      <c r="J220" s="195">
        <v>0</v>
      </c>
      <c r="K220" s="201">
        <v>0</v>
      </c>
      <c r="L220" s="195">
        <v>0</v>
      </c>
      <c r="M220" s="201">
        <v>0</v>
      </c>
      <c r="N220" s="195">
        <v>0</v>
      </c>
      <c r="O220" s="201">
        <v>0</v>
      </c>
      <c r="P220" s="195">
        <v>0</v>
      </c>
      <c r="Q220" s="201">
        <v>0</v>
      </c>
      <c r="R220" s="195">
        <v>0</v>
      </c>
      <c r="S220" s="201">
        <v>0</v>
      </c>
      <c r="T220" s="195">
        <v>69</v>
      </c>
      <c r="U220" s="201">
        <v>0</v>
      </c>
      <c r="V220" s="26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</row>
    <row r="221" spans="1:68" x14ac:dyDescent="0.2">
      <c r="A221" s="313" t="s">
        <v>47</v>
      </c>
      <c r="B221" s="195">
        <v>70</v>
      </c>
      <c r="C221" s="201">
        <v>1</v>
      </c>
      <c r="D221" s="195">
        <v>5</v>
      </c>
      <c r="E221" s="201">
        <v>0</v>
      </c>
      <c r="F221" s="195">
        <v>0</v>
      </c>
      <c r="G221" s="201">
        <v>0</v>
      </c>
      <c r="H221" s="195">
        <v>0</v>
      </c>
      <c r="I221" s="201">
        <v>0</v>
      </c>
      <c r="J221" s="195">
        <v>0</v>
      </c>
      <c r="K221" s="201">
        <v>0</v>
      </c>
      <c r="L221" s="195">
        <v>0</v>
      </c>
      <c r="M221" s="201">
        <v>0</v>
      </c>
      <c r="N221" s="195">
        <v>0</v>
      </c>
      <c r="O221" s="201">
        <v>0</v>
      </c>
      <c r="P221" s="195">
        <v>0</v>
      </c>
      <c r="Q221" s="201">
        <v>0</v>
      </c>
      <c r="R221" s="195">
        <v>0</v>
      </c>
      <c r="S221" s="201">
        <v>0</v>
      </c>
      <c r="T221" s="195">
        <v>75</v>
      </c>
      <c r="U221" s="201">
        <v>1</v>
      </c>
      <c r="V221" s="26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</row>
    <row r="222" spans="1:68" x14ac:dyDescent="0.2">
      <c r="A222" s="313" t="s">
        <v>48</v>
      </c>
      <c r="B222" s="195">
        <v>60</v>
      </c>
      <c r="C222" s="201">
        <v>1</v>
      </c>
      <c r="D222" s="195">
        <v>2</v>
      </c>
      <c r="E222" s="201">
        <v>0</v>
      </c>
      <c r="F222" s="195">
        <v>0</v>
      </c>
      <c r="G222" s="201">
        <v>0</v>
      </c>
      <c r="H222" s="195">
        <v>0</v>
      </c>
      <c r="I222" s="201">
        <v>0</v>
      </c>
      <c r="J222" s="195">
        <v>0</v>
      </c>
      <c r="K222" s="201">
        <v>0</v>
      </c>
      <c r="L222" s="195">
        <v>0</v>
      </c>
      <c r="M222" s="201">
        <v>0</v>
      </c>
      <c r="N222" s="195">
        <v>0</v>
      </c>
      <c r="O222" s="201">
        <v>0</v>
      </c>
      <c r="P222" s="195">
        <v>0</v>
      </c>
      <c r="Q222" s="201">
        <v>0</v>
      </c>
      <c r="R222" s="195">
        <v>0</v>
      </c>
      <c r="S222" s="201">
        <v>0</v>
      </c>
      <c r="T222" s="195">
        <v>62</v>
      </c>
      <c r="U222" s="201">
        <v>1</v>
      </c>
      <c r="V222" s="26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</row>
    <row r="223" spans="1:68" x14ac:dyDescent="0.2">
      <c r="A223" s="313" t="s">
        <v>49</v>
      </c>
      <c r="B223" s="195">
        <v>48</v>
      </c>
      <c r="C223" s="201">
        <v>0</v>
      </c>
      <c r="D223" s="195">
        <v>8</v>
      </c>
      <c r="E223" s="201">
        <v>0</v>
      </c>
      <c r="F223" s="195">
        <v>0</v>
      </c>
      <c r="G223" s="201">
        <v>0</v>
      </c>
      <c r="H223" s="195">
        <v>0</v>
      </c>
      <c r="I223" s="201">
        <v>0</v>
      </c>
      <c r="J223" s="195">
        <v>0</v>
      </c>
      <c r="K223" s="201">
        <v>0</v>
      </c>
      <c r="L223" s="195">
        <v>0</v>
      </c>
      <c r="M223" s="201">
        <v>0</v>
      </c>
      <c r="N223" s="195">
        <v>0</v>
      </c>
      <c r="O223" s="201">
        <v>0</v>
      </c>
      <c r="P223" s="195">
        <v>0</v>
      </c>
      <c r="Q223" s="201">
        <v>0</v>
      </c>
      <c r="R223" s="195">
        <v>0</v>
      </c>
      <c r="S223" s="201">
        <v>0</v>
      </c>
      <c r="T223" s="195">
        <v>56</v>
      </c>
      <c r="U223" s="201">
        <v>0</v>
      </c>
      <c r="V223" s="26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</row>
    <row r="224" spans="1:68" x14ac:dyDescent="0.2">
      <c r="A224" s="313" t="s">
        <v>50</v>
      </c>
      <c r="B224" s="195">
        <v>22</v>
      </c>
      <c r="C224" s="201">
        <v>0</v>
      </c>
      <c r="D224" s="195">
        <v>3</v>
      </c>
      <c r="E224" s="201">
        <v>0</v>
      </c>
      <c r="F224" s="195">
        <v>0</v>
      </c>
      <c r="G224" s="201">
        <v>0</v>
      </c>
      <c r="H224" s="195">
        <v>0</v>
      </c>
      <c r="I224" s="201">
        <v>0</v>
      </c>
      <c r="J224" s="195">
        <v>0</v>
      </c>
      <c r="K224" s="201">
        <v>0</v>
      </c>
      <c r="L224" s="195">
        <v>0</v>
      </c>
      <c r="M224" s="201">
        <v>0</v>
      </c>
      <c r="N224" s="195">
        <v>0</v>
      </c>
      <c r="O224" s="201">
        <v>0</v>
      </c>
      <c r="P224" s="195">
        <v>0</v>
      </c>
      <c r="Q224" s="201">
        <v>0</v>
      </c>
      <c r="R224" s="195">
        <v>0</v>
      </c>
      <c r="S224" s="201">
        <v>0</v>
      </c>
      <c r="T224" s="195">
        <v>25</v>
      </c>
      <c r="U224" s="201">
        <v>0</v>
      </c>
      <c r="V224" s="26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</row>
    <row r="225" spans="1:68" x14ac:dyDescent="0.2">
      <c r="A225" s="313" t="s">
        <v>51</v>
      </c>
      <c r="B225" s="195">
        <v>15</v>
      </c>
      <c r="C225" s="201">
        <v>0</v>
      </c>
      <c r="D225" s="195">
        <v>2</v>
      </c>
      <c r="E225" s="201">
        <v>0</v>
      </c>
      <c r="F225" s="195">
        <v>1</v>
      </c>
      <c r="G225" s="201">
        <v>0</v>
      </c>
      <c r="H225" s="195">
        <v>0</v>
      </c>
      <c r="I225" s="201">
        <v>0</v>
      </c>
      <c r="J225" s="195">
        <v>0</v>
      </c>
      <c r="K225" s="201">
        <v>0</v>
      </c>
      <c r="L225" s="195">
        <v>0</v>
      </c>
      <c r="M225" s="201">
        <v>0</v>
      </c>
      <c r="N225" s="195">
        <v>0</v>
      </c>
      <c r="O225" s="201">
        <v>0</v>
      </c>
      <c r="P225" s="195">
        <v>0</v>
      </c>
      <c r="Q225" s="201">
        <v>0</v>
      </c>
      <c r="R225" s="195">
        <v>0</v>
      </c>
      <c r="S225" s="201">
        <v>0</v>
      </c>
      <c r="T225" s="195">
        <v>18</v>
      </c>
      <c r="U225" s="201">
        <v>0</v>
      </c>
      <c r="V225" s="26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</row>
    <row r="226" spans="1:68" ht="10.5" thickBot="1" x14ac:dyDescent="0.25">
      <c r="A226" s="311" t="s">
        <v>52</v>
      </c>
      <c r="B226" s="195">
        <v>10</v>
      </c>
      <c r="C226" s="201">
        <v>0</v>
      </c>
      <c r="D226" s="195">
        <v>3</v>
      </c>
      <c r="E226" s="201">
        <v>2</v>
      </c>
      <c r="F226" s="195">
        <v>0</v>
      </c>
      <c r="G226" s="201">
        <v>0</v>
      </c>
      <c r="H226" s="195">
        <v>0</v>
      </c>
      <c r="I226" s="201">
        <v>0</v>
      </c>
      <c r="J226" s="195">
        <v>0</v>
      </c>
      <c r="K226" s="201">
        <v>0</v>
      </c>
      <c r="L226" s="195">
        <v>0</v>
      </c>
      <c r="M226" s="201">
        <v>0</v>
      </c>
      <c r="N226" s="195">
        <v>0</v>
      </c>
      <c r="O226" s="201">
        <v>0</v>
      </c>
      <c r="P226" s="195">
        <v>0</v>
      </c>
      <c r="Q226" s="201">
        <v>0</v>
      </c>
      <c r="R226" s="195">
        <v>0</v>
      </c>
      <c r="S226" s="201">
        <v>0</v>
      </c>
      <c r="T226" s="195">
        <v>13</v>
      </c>
      <c r="U226" s="201">
        <v>2</v>
      </c>
      <c r="V226" s="26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</row>
    <row r="227" spans="1:68" ht="11" thickTop="1" thickBot="1" x14ac:dyDescent="0.25">
      <c r="A227" s="312" t="s">
        <v>53</v>
      </c>
      <c r="B227" s="196">
        <v>626</v>
      </c>
      <c r="C227" s="202">
        <v>5</v>
      </c>
      <c r="D227" s="196">
        <v>83</v>
      </c>
      <c r="E227" s="202">
        <v>2</v>
      </c>
      <c r="F227" s="196">
        <v>1</v>
      </c>
      <c r="G227" s="202">
        <v>0</v>
      </c>
      <c r="H227" s="196">
        <v>0</v>
      </c>
      <c r="I227" s="202">
        <v>0</v>
      </c>
      <c r="J227" s="196">
        <v>0</v>
      </c>
      <c r="K227" s="202">
        <v>0</v>
      </c>
      <c r="L227" s="196">
        <v>0</v>
      </c>
      <c r="M227" s="202">
        <v>0</v>
      </c>
      <c r="N227" s="196">
        <v>0</v>
      </c>
      <c r="O227" s="202">
        <v>0</v>
      </c>
      <c r="P227" s="196">
        <v>0</v>
      </c>
      <c r="Q227" s="202">
        <v>0</v>
      </c>
      <c r="R227" s="196">
        <v>0</v>
      </c>
      <c r="S227" s="202">
        <v>0</v>
      </c>
      <c r="T227" s="196">
        <v>710</v>
      </c>
      <c r="U227" s="202">
        <v>7</v>
      </c>
      <c r="V227" s="26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</row>
    <row r="228" spans="1:68" ht="10.5" thickTop="1" x14ac:dyDescent="0.2">
      <c r="A228" s="313" t="s">
        <v>125</v>
      </c>
      <c r="B228" s="197">
        <v>0.88169014084507047</v>
      </c>
      <c r="C228" s="203">
        <v>7.0422535211267607E-3</v>
      </c>
      <c r="D228" s="197">
        <v>0.11690140845070422</v>
      </c>
      <c r="E228" s="203">
        <v>2.8169014084507044E-3</v>
      </c>
      <c r="F228" s="197">
        <v>1.4084507042253522E-3</v>
      </c>
      <c r="G228" s="203">
        <v>0</v>
      </c>
      <c r="H228" s="197">
        <v>0</v>
      </c>
      <c r="I228" s="203">
        <v>0</v>
      </c>
      <c r="J228" s="197">
        <v>0</v>
      </c>
      <c r="K228" s="203">
        <v>0</v>
      </c>
      <c r="L228" s="197">
        <v>0</v>
      </c>
      <c r="M228" s="203">
        <v>0</v>
      </c>
      <c r="N228" s="197">
        <v>0</v>
      </c>
      <c r="O228" s="203">
        <v>0</v>
      </c>
      <c r="P228" s="197">
        <v>0</v>
      </c>
      <c r="Q228" s="203">
        <v>0</v>
      </c>
      <c r="R228" s="197">
        <v>0</v>
      </c>
      <c r="S228" s="203">
        <v>0</v>
      </c>
      <c r="T228" s="197">
        <v>1</v>
      </c>
      <c r="U228" s="203">
        <v>9.8591549295774655E-3</v>
      </c>
      <c r="V228" s="26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</row>
    <row r="229" spans="1:68" x14ac:dyDescent="0.2">
      <c r="A229" s="313" t="s">
        <v>111</v>
      </c>
      <c r="B229" s="198">
        <v>568</v>
      </c>
      <c r="C229" s="204">
        <v>5</v>
      </c>
      <c r="D229" s="198">
        <v>73</v>
      </c>
      <c r="E229" s="204">
        <v>0</v>
      </c>
      <c r="F229" s="198">
        <v>0</v>
      </c>
      <c r="G229" s="204">
        <v>0</v>
      </c>
      <c r="H229" s="198">
        <v>0</v>
      </c>
      <c r="I229" s="204">
        <v>0</v>
      </c>
      <c r="J229" s="198">
        <v>0</v>
      </c>
      <c r="K229" s="204">
        <v>0</v>
      </c>
      <c r="L229" s="198">
        <v>0</v>
      </c>
      <c r="M229" s="204">
        <v>0</v>
      </c>
      <c r="N229" s="198">
        <v>0</v>
      </c>
      <c r="O229" s="204">
        <v>0</v>
      </c>
      <c r="P229" s="198">
        <v>0</v>
      </c>
      <c r="Q229" s="204">
        <v>0</v>
      </c>
      <c r="R229" s="198">
        <v>0</v>
      </c>
      <c r="S229" s="204">
        <v>0</v>
      </c>
      <c r="T229" s="198">
        <v>641</v>
      </c>
      <c r="U229" s="204">
        <v>5</v>
      </c>
      <c r="V229" s="26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</row>
    <row r="230" spans="1:68" ht="10.5" thickBot="1" x14ac:dyDescent="0.25">
      <c r="A230" s="311" t="s">
        <v>112</v>
      </c>
      <c r="B230" s="199">
        <v>58</v>
      </c>
      <c r="C230" s="205">
        <v>0</v>
      </c>
      <c r="D230" s="199">
        <v>10</v>
      </c>
      <c r="E230" s="205">
        <v>2</v>
      </c>
      <c r="F230" s="199">
        <v>1</v>
      </c>
      <c r="G230" s="205">
        <v>0</v>
      </c>
      <c r="H230" s="199">
        <v>0</v>
      </c>
      <c r="I230" s="205">
        <v>0</v>
      </c>
      <c r="J230" s="199">
        <v>0</v>
      </c>
      <c r="K230" s="205">
        <v>0</v>
      </c>
      <c r="L230" s="199">
        <v>0</v>
      </c>
      <c r="M230" s="205">
        <v>0</v>
      </c>
      <c r="N230" s="199">
        <v>0</v>
      </c>
      <c r="O230" s="205">
        <v>0</v>
      </c>
      <c r="P230" s="199">
        <v>0</v>
      </c>
      <c r="Q230" s="205">
        <v>0</v>
      </c>
      <c r="R230" s="199">
        <v>0</v>
      </c>
      <c r="S230" s="205">
        <v>0</v>
      </c>
      <c r="T230" s="199">
        <v>69</v>
      </c>
      <c r="U230" s="205">
        <v>2</v>
      </c>
      <c r="V230" s="26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</row>
    <row r="231" spans="1:68" ht="14" thickTop="1" thickBot="1" x14ac:dyDescent="0.35">
      <c r="A231" s="314" t="s">
        <v>54</v>
      </c>
      <c r="B231" s="292"/>
      <c r="C231" s="293"/>
      <c r="D231" s="293"/>
      <c r="E231" s="294"/>
      <c r="F231" s="294"/>
      <c r="G231" s="295"/>
      <c r="H231" s="294" t="s">
        <v>55</v>
      </c>
      <c r="I231" s="296">
        <v>703</v>
      </c>
      <c r="J231" s="54"/>
      <c r="K231" s="53"/>
      <c r="L231" s="60" t="s">
        <v>56</v>
      </c>
      <c r="M231" s="54">
        <v>7</v>
      </c>
      <c r="N231" s="58"/>
      <c r="O231" s="292"/>
      <c r="P231" s="295"/>
      <c r="Q231" s="297"/>
      <c r="R231" s="298" t="s">
        <v>57</v>
      </c>
      <c r="S231" s="298"/>
      <c r="T231" s="299">
        <v>717</v>
      </c>
      <c r="U231" s="300"/>
      <c r="V231" s="26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</row>
    <row r="232" spans="1:68" ht="13" thickTop="1" x14ac:dyDescent="0.25">
      <c r="A232" s="315" t="s">
        <v>58</v>
      </c>
      <c r="B232" s="33"/>
      <c r="C232" s="33"/>
      <c r="D232" s="34" t="s">
        <v>59</v>
      </c>
      <c r="E232" s="35">
        <v>17.380281690140844</v>
      </c>
      <c r="F232" s="32" t="s">
        <v>60</v>
      </c>
      <c r="G232" s="36"/>
      <c r="H232" s="34" t="s">
        <v>61</v>
      </c>
      <c r="I232" s="35">
        <v>20.714285714285715</v>
      </c>
      <c r="J232" s="32" t="s">
        <v>60</v>
      </c>
      <c r="K232" s="4"/>
      <c r="N232" s="301"/>
      <c r="O232" s="302"/>
      <c r="P232" s="302"/>
      <c r="Q232" s="302"/>
      <c r="R232" s="301"/>
      <c r="S232" s="301"/>
      <c r="T232" s="301"/>
      <c r="U232" s="301"/>
      <c r="V232" s="26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</row>
    <row r="233" spans="1:68" ht="7.15" customHeight="1" x14ac:dyDescent="0.2">
      <c r="V233" s="26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</row>
    <row r="234" spans="1:68" x14ac:dyDescent="0.2">
      <c r="V234" s="26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</row>
    <row r="235" spans="1:68" x14ac:dyDescent="0.2">
      <c r="V235" s="26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</row>
    <row r="236" spans="1:68" ht="10.5" x14ac:dyDescent="0.25">
      <c r="V236" s="28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</row>
    <row r="237" spans="1:68" x14ac:dyDescent="0.2">
      <c r="V237" s="29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</row>
    <row r="238" spans="1:68" x14ac:dyDescent="0.2">
      <c r="V238" s="30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</row>
    <row r="239" spans="1:68" ht="10.5" x14ac:dyDescent="0.25">
      <c r="V239" s="31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</row>
    <row r="240" spans="1:68" ht="10.5" x14ac:dyDescent="0.25">
      <c r="V240" s="31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</row>
    <row r="241" spans="23:68" x14ac:dyDescent="0.2"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</row>
    <row r="242" spans="23:68" x14ac:dyDescent="0.2"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</row>
    <row r="243" spans="23:68" x14ac:dyDescent="0.2"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</row>
    <row r="244" spans="23:68" x14ac:dyDescent="0.2"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</row>
    <row r="245" spans="23:68" x14ac:dyDescent="0.2"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</row>
    <row r="246" spans="23:68" ht="6.65" customHeight="1" x14ac:dyDescent="0.2"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</row>
    <row r="247" spans="23:68" x14ac:dyDescent="0.2"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</row>
    <row r="248" spans="23:68" x14ac:dyDescent="0.2"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</row>
    <row r="249" spans="23:68" x14ac:dyDescent="0.2"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</row>
    <row r="250" spans="23:68" x14ac:dyDescent="0.2"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</row>
    <row r="251" spans="23:68" x14ac:dyDescent="0.2"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</row>
    <row r="252" spans="23:68" x14ac:dyDescent="0.2"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</row>
    <row r="253" spans="23:68" x14ac:dyDescent="0.2"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</row>
    <row r="254" spans="23:68" x14ac:dyDescent="0.2"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</row>
    <row r="255" spans="23:68" x14ac:dyDescent="0.2"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</row>
    <row r="256" spans="23:68" x14ac:dyDescent="0.2"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</row>
    <row r="257" spans="1:68" x14ac:dyDescent="0.2">
      <c r="V257" s="37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</row>
    <row r="258" spans="1:68" ht="13" x14ac:dyDescent="0.3">
      <c r="A258" s="317">
        <v>0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</row>
    <row r="259" spans="1:68" ht="13" x14ac:dyDescent="0.3">
      <c r="A259" s="317"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</row>
    <row r="260" spans="1:68" ht="10.5" thickBot="1" x14ac:dyDescent="0.25">
      <c r="V260" s="37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</row>
    <row r="261" spans="1:68" ht="17" thickBot="1" x14ac:dyDescent="0.4">
      <c r="A261" s="318" t="s">
        <v>170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40"/>
      <c r="V261" s="37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</row>
    <row r="262" spans="1:68" ht="6" customHeight="1" x14ac:dyDescent="0.35">
      <c r="A262" s="319"/>
      <c r="B262" s="303"/>
      <c r="C262" s="303"/>
      <c r="D262" s="303"/>
      <c r="E262" s="303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3"/>
      <c r="R262" s="303"/>
      <c r="S262" s="303"/>
      <c r="T262" s="303"/>
      <c r="U262" s="303"/>
      <c r="V262" s="37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</row>
    <row r="263" spans="1:68" ht="13" x14ac:dyDescent="0.3">
      <c r="A263" s="320" t="s">
        <v>75</v>
      </c>
      <c r="E263" s="10" t="s">
        <v>160</v>
      </c>
      <c r="I263" s="107" t="s">
        <v>91</v>
      </c>
      <c r="J263" s="108" t="s">
        <v>166</v>
      </c>
      <c r="K263" s="4"/>
      <c r="L263" s="11"/>
      <c r="M263" s="4"/>
      <c r="N263" s="4"/>
      <c r="O263" s="4" t="s">
        <v>94</v>
      </c>
      <c r="P263" s="61" t="s">
        <v>165</v>
      </c>
      <c r="V263" s="37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</row>
    <row r="264" spans="1:68" ht="10.5" thickBot="1" x14ac:dyDescent="0.25">
      <c r="A264" s="321" t="s">
        <v>4</v>
      </c>
      <c r="V264" s="37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</row>
    <row r="265" spans="1:68" ht="10.5" thickTop="1" x14ac:dyDescent="0.2">
      <c r="A265" s="310" t="s">
        <v>5</v>
      </c>
      <c r="B265" s="281" t="s">
        <v>6</v>
      </c>
      <c r="C265" s="282"/>
      <c r="D265" s="283" t="s">
        <v>7</v>
      </c>
      <c r="E265" s="282"/>
      <c r="F265" s="283" t="s">
        <v>8</v>
      </c>
      <c r="G265" s="282"/>
      <c r="H265" s="283" t="s">
        <v>9</v>
      </c>
      <c r="I265" s="282"/>
      <c r="J265" s="283" t="s">
        <v>10</v>
      </c>
      <c r="K265" s="282"/>
      <c r="L265" s="283" t="s">
        <v>11</v>
      </c>
      <c r="M265" s="282"/>
      <c r="N265" s="283" t="s">
        <v>12</v>
      </c>
      <c r="O265" s="282"/>
      <c r="P265" s="283" t="s">
        <v>13</v>
      </c>
      <c r="Q265" s="282"/>
      <c r="R265" s="283" t="s">
        <v>14</v>
      </c>
      <c r="S265" s="284"/>
      <c r="T265" s="285" t="s">
        <v>15</v>
      </c>
      <c r="U265" s="284"/>
      <c r="V265" s="37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</row>
    <row r="266" spans="1:68" ht="13" thickBot="1" x14ac:dyDescent="0.3">
      <c r="A266" s="311" t="s">
        <v>15</v>
      </c>
      <c r="B266" s="286" t="s">
        <v>16</v>
      </c>
      <c r="C266" s="287"/>
      <c r="D266" s="288" t="s">
        <v>17</v>
      </c>
      <c r="E266" s="287"/>
      <c r="F266" s="288" t="s">
        <v>18</v>
      </c>
      <c r="G266" s="287"/>
      <c r="H266" s="288" t="s">
        <v>19</v>
      </c>
      <c r="I266" s="287"/>
      <c r="J266" s="288" t="s">
        <v>20</v>
      </c>
      <c r="K266" s="287"/>
      <c r="L266" s="288" t="s">
        <v>21</v>
      </c>
      <c r="M266" s="287"/>
      <c r="N266" s="288" t="s">
        <v>22</v>
      </c>
      <c r="O266" s="287"/>
      <c r="P266" s="288" t="s">
        <v>23</v>
      </c>
      <c r="Q266" s="287"/>
      <c r="R266" s="288" t="s">
        <v>24</v>
      </c>
      <c r="S266" s="289"/>
      <c r="T266" s="290" t="s">
        <v>25</v>
      </c>
      <c r="U266" s="291"/>
      <c r="V266" s="40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</row>
    <row r="267" spans="1:68" ht="13.5" thickTop="1" thickBot="1" x14ac:dyDescent="0.3">
      <c r="A267" s="312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40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</row>
    <row r="268" spans="1:68" ht="10.5" thickTop="1" x14ac:dyDescent="0.2">
      <c r="A268" s="313" t="s">
        <v>29</v>
      </c>
      <c r="B268" s="195">
        <v>12</v>
      </c>
      <c r="C268" s="201">
        <v>0</v>
      </c>
      <c r="D268" s="195">
        <v>1</v>
      </c>
      <c r="E268" s="201">
        <v>0</v>
      </c>
      <c r="F268" s="195">
        <v>0</v>
      </c>
      <c r="G268" s="201">
        <v>0</v>
      </c>
      <c r="H268" s="195">
        <v>0</v>
      </c>
      <c r="I268" s="201">
        <v>0</v>
      </c>
      <c r="J268" s="195">
        <v>0</v>
      </c>
      <c r="K268" s="201">
        <v>0</v>
      </c>
      <c r="L268" s="195">
        <v>0</v>
      </c>
      <c r="M268" s="201">
        <v>0</v>
      </c>
      <c r="N268" s="195">
        <v>0</v>
      </c>
      <c r="O268" s="201">
        <v>0</v>
      </c>
      <c r="P268" s="195">
        <v>0</v>
      </c>
      <c r="Q268" s="201">
        <v>0</v>
      </c>
      <c r="R268" s="195">
        <v>0</v>
      </c>
      <c r="S268" s="201">
        <v>0</v>
      </c>
      <c r="T268" s="195">
        <v>13</v>
      </c>
      <c r="U268" s="201">
        <v>0</v>
      </c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</row>
    <row r="269" spans="1:68" x14ac:dyDescent="0.2">
      <c r="A269" s="313" t="s">
        <v>30</v>
      </c>
      <c r="B269" s="195">
        <v>3</v>
      </c>
      <c r="C269" s="201">
        <v>0</v>
      </c>
      <c r="D269" s="195">
        <v>0</v>
      </c>
      <c r="E269" s="201">
        <v>0</v>
      </c>
      <c r="F269" s="195">
        <v>0</v>
      </c>
      <c r="G269" s="201">
        <v>0</v>
      </c>
      <c r="H269" s="195">
        <v>0</v>
      </c>
      <c r="I269" s="201">
        <v>0</v>
      </c>
      <c r="J269" s="195">
        <v>0</v>
      </c>
      <c r="K269" s="201">
        <v>0</v>
      </c>
      <c r="L269" s="195">
        <v>0</v>
      </c>
      <c r="M269" s="201">
        <v>0</v>
      </c>
      <c r="N269" s="195">
        <v>0</v>
      </c>
      <c r="O269" s="201">
        <v>0</v>
      </c>
      <c r="P269" s="195">
        <v>0</v>
      </c>
      <c r="Q269" s="201">
        <v>0</v>
      </c>
      <c r="R269" s="195">
        <v>0</v>
      </c>
      <c r="S269" s="201">
        <v>0</v>
      </c>
      <c r="T269" s="195">
        <v>3</v>
      </c>
      <c r="U269" s="201">
        <v>0</v>
      </c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</row>
    <row r="270" spans="1:68" x14ac:dyDescent="0.2">
      <c r="A270" s="313" t="s">
        <v>31</v>
      </c>
      <c r="B270" s="195">
        <v>1</v>
      </c>
      <c r="C270" s="201">
        <v>0</v>
      </c>
      <c r="D270" s="195">
        <v>0</v>
      </c>
      <c r="E270" s="201">
        <v>0</v>
      </c>
      <c r="F270" s="195">
        <v>0</v>
      </c>
      <c r="G270" s="201">
        <v>0</v>
      </c>
      <c r="H270" s="195">
        <v>0</v>
      </c>
      <c r="I270" s="201">
        <v>0</v>
      </c>
      <c r="J270" s="195">
        <v>0</v>
      </c>
      <c r="K270" s="201">
        <v>0</v>
      </c>
      <c r="L270" s="195">
        <v>0</v>
      </c>
      <c r="M270" s="201">
        <v>0</v>
      </c>
      <c r="N270" s="195">
        <v>0</v>
      </c>
      <c r="O270" s="201">
        <v>0</v>
      </c>
      <c r="P270" s="195">
        <v>0</v>
      </c>
      <c r="Q270" s="201">
        <v>0</v>
      </c>
      <c r="R270" s="195">
        <v>0</v>
      </c>
      <c r="S270" s="201">
        <v>0</v>
      </c>
      <c r="T270" s="195">
        <v>1</v>
      </c>
      <c r="U270" s="201">
        <v>0</v>
      </c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</row>
    <row r="271" spans="1:68" x14ac:dyDescent="0.2">
      <c r="A271" s="313" t="s">
        <v>32</v>
      </c>
      <c r="B271" s="195">
        <v>2</v>
      </c>
      <c r="C271" s="201">
        <v>0</v>
      </c>
      <c r="D271" s="195">
        <v>0</v>
      </c>
      <c r="E271" s="201">
        <v>0</v>
      </c>
      <c r="F271" s="195">
        <v>0</v>
      </c>
      <c r="G271" s="201">
        <v>0</v>
      </c>
      <c r="H271" s="195">
        <v>0</v>
      </c>
      <c r="I271" s="201">
        <v>0</v>
      </c>
      <c r="J271" s="195">
        <v>0</v>
      </c>
      <c r="K271" s="201">
        <v>0</v>
      </c>
      <c r="L271" s="195">
        <v>0</v>
      </c>
      <c r="M271" s="201">
        <v>0</v>
      </c>
      <c r="N271" s="195">
        <v>0</v>
      </c>
      <c r="O271" s="201">
        <v>0</v>
      </c>
      <c r="P271" s="195">
        <v>0</v>
      </c>
      <c r="Q271" s="201">
        <v>0</v>
      </c>
      <c r="R271" s="195">
        <v>0</v>
      </c>
      <c r="S271" s="201">
        <v>0</v>
      </c>
      <c r="T271" s="195">
        <v>2</v>
      </c>
      <c r="U271" s="201">
        <v>0</v>
      </c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</row>
    <row r="272" spans="1:68" ht="15.5" x14ac:dyDescent="0.35">
      <c r="A272" s="313" t="s">
        <v>33</v>
      </c>
      <c r="B272" s="195">
        <v>0</v>
      </c>
      <c r="C272" s="201">
        <v>0</v>
      </c>
      <c r="D272" s="195">
        <v>0</v>
      </c>
      <c r="E272" s="201">
        <v>0</v>
      </c>
      <c r="F272" s="195">
        <v>0</v>
      </c>
      <c r="G272" s="201">
        <v>0</v>
      </c>
      <c r="H272" s="195">
        <v>0</v>
      </c>
      <c r="I272" s="201">
        <v>0</v>
      </c>
      <c r="J272" s="195">
        <v>0</v>
      </c>
      <c r="K272" s="201">
        <v>0</v>
      </c>
      <c r="L272" s="195">
        <v>0</v>
      </c>
      <c r="M272" s="201">
        <v>0</v>
      </c>
      <c r="N272" s="195">
        <v>0</v>
      </c>
      <c r="O272" s="201">
        <v>0</v>
      </c>
      <c r="P272" s="195">
        <v>0</v>
      </c>
      <c r="Q272" s="201">
        <v>0</v>
      </c>
      <c r="R272" s="195">
        <v>0</v>
      </c>
      <c r="S272" s="201">
        <v>0</v>
      </c>
      <c r="T272" s="195">
        <v>0</v>
      </c>
      <c r="U272" s="201">
        <v>0</v>
      </c>
      <c r="V272" s="8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</row>
    <row r="273" spans="1:68" x14ac:dyDescent="0.2">
      <c r="A273" s="313" t="s">
        <v>34</v>
      </c>
      <c r="B273" s="195">
        <v>1</v>
      </c>
      <c r="C273" s="201">
        <v>0</v>
      </c>
      <c r="D273" s="195">
        <v>0</v>
      </c>
      <c r="E273" s="201">
        <v>0</v>
      </c>
      <c r="F273" s="195">
        <v>0</v>
      </c>
      <c r="G273" s="201">
        <v>0</v>
      </c>
      <c r="H273" s="195">
        <v>0</v>
      </c>
      <c r="I273" s="201">
        <v>0</v>
      </c>
      <c r="J273" s="195">
        <v>0</v>
      </c>
      <c r="K273" s="201">
        <v>0</v>
      </c>
      <c r="L273" s="195">
        <v>0</v>
      </c>
      <c r="M273" s="201">
        <v>0</v>
      </c>
      <c r="N273" s="195">
        <v>0</v>
      </c>
      <c r="O273" s="201">
        <v>0</v>
      </c>
      <c r="P273" s="195">
        <v>0</v>
      </c>
      <c r="Q273" s="201">
        <v>0</v>
      </c>
      <c r="R273" s="195">
        <v>0</v>
      </c>
      <c r="S273" s="201">
        <v>0</v>
      </c>
      <c r="T273" s="195">
        <v>1</v>
      </c>
      <c r="U273" s="201">
        <v>0</v>
      </c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</row>
    <row r="274" spans="1:68" x14ac:dyDescent="0.2">
      <c r="A274" s="313" t="s">
        <v>35</v>
      </c>
      <c r="B274" s="195">
        <v>11</v>
      </c>
      <c r="C274" s="201">
        <v>0</v>
      </c>
      <c r="D274" s="195">
        <v>0</v>
      </c>
      <c r="E274" s="201">
        <v>0</v>
      </c>
      <c r="F274" s="195">
        <v>0</v>
      </c>
      <c r="G274" s="201">
        <v>0</v>
      </c>
      <c r="H274" s="195">
        <v>0</v>
      </c>
      <c r="I274" s="201">
        <v>0</v>
      </c>
      <c r="J274" s="195">
        <v>0</v>
      </c>
      <c r="K274" s="201">
        <v>0</v>
      </c>
      <c r="L274" s="195">
        <v>0</v>
      </c>
      <c r="M274" s="201">
        <v>0</v>
      </c>
      <c r="N274" s="195">
        <v>0</v>
      </c>
      <c r="O274" s="201">
        <v>0</v>
      </c>
      <c r="P274" s="195">
        <v>0</v>
      </c>
      <c r="Q274" s="201">
        <v>0</v>
      </c>
      <c r="R274" s="195">
        <v>0</v>
      </c>
      <c r="S274" s="201">
        <v>0</v>
      </c>
      <c r="T274" s="195">
        <v>11</v>
      </c>
      <c r="U274" s="201">
        <v>0</v>
      </c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</row>
    <row r="275" spans="1:68" x14ac:dyDescent="0.2">
      <c r="A275" s="313" t="s">
        <v>36</v>
      </c>
      <c r="B275" s="195">
        <v>19</v>
      </c>
      <c r="C275" s="201">
        <v>0</v>
      </c>
      <c r="D275" s="195">
        <v>2</v>
      </c>
      <c r="E275" s="201">
        <v>0</v>
      </c>
      <c r="F275" s="195">
        <v>0</v>
      </c>
      <c r="G275" s="201">
        <v>0</v>
      </c>
      <c r="H275" s="195">
        <v>0</v>
      </c>
      <c r="I275" s="201">
        <v>0</v>
      </c>
      <c r="J275" s="195">
        <v>0</v>
      </c>
      <c r="K275" s="201">
        <v>0</v>
      </c>
      <c r="L275" s="195">
        <v>0</v>
      </c>
      <c r="M275" s="201">
        <v>0</v>
      </c>
      <c r="N275" s="195">
        <v>0</v>
      </c>
      <c r="O275" s="201">
        <v>0</v>
      </c>
      <c r="P275" s="195">
        <v>0</v>
      </c>
      <c r="Q275" s="201">
        <v>0</v>
      </c>
      <c r="R275" s="195">
        <v>0</v>
      </c>
      <c r="S275" s="201">
        <v>0</v>
      </c>
      <c r="T275" s="195">
        <v>21</v>
      </c>
      <c r="U275" s="201">
        <v>0</v>
      </c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</row>
    <row r="276" spans="1:68" x14ac:dyDescent="0.2">
      <c r="A276" s="313" t="s">
        <v>37</v>
      </c>
      <c r="B276" s="195">
        <v>40</v>
      </c>
      <c r="C276" s="201">
        <v>0</v>
      </c>
      <c r="D276" s="195">
        <v>2</v>
      </c>
      <c r="E276" s="201">
        <v>0</v>
      </c>
      <c r="F276" s="195">
        <v>0</v>
      </c>
      <c r="G276" s="201">
        <v>0</v>
      </c>
      <c r="H276" s="195">
        <v>0</v>
      </c>
      <c r="I276" s="201">
        <v>0</v>
      </c>
      <c r="J276" s="195">
        <v>0</v>
      </c>
      <c r="K276" s="201">
        <v>0</v>
      </c>
      <c r="L276" s="195">
        <v>0</v>
      </c>
      <c r="M276" s="201">
        <v>0</v>
      </c>
      <c r="N276" s="195">
        <v>0</v>
      </c>
      <c r="O276" s="201">
        <v>0</v>
      </c>
      <c r="P276" s="195">
        <v>0</v>
      </c>
      <c r="Q276" s="201">
        <v>0</v>
      </c>
      <c r="R276" s="195">
        <v>0</v>
      </c>
      <c r="S276" s="201">
        <v>0</v>
      </c>
      <c r="T276" s="195">
        <v>42</v>
      </c>
      <c r="U276" s="201">
        <v>0</v>
      </c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</row>
    <row r="277" spans="1:68" x14ac:dyDescent="0.2">
      <c r="A277" s="313" t="s">
        <v>38</v>
      </c>
      <c r="B277" s="195">
        <v>37</v>
      </c>
      <c r="C277" s="201">
        <v>2</v>
      </c>
      <c r="D277" s="195">
        <v>2</v>
      </c>
      <c r="E277" s="201">
        <v>0</v>
      </c>
      <c r="F277" s="195">
        <v>0</v>
      </c>
      <c r="G277" s="201">
        <v>0</v>
      </c>
      <c r="H277" s="195">
        <v>0</v>
      </c>
      <c r="I277" s="201">
        <v>0</v>
      </c>
      <c r="J277" s="195">
        <v>0</v>
      </c>
      <c r="K277" s="201">
        <v>0</v>
      </c>
      <c r="L277" s="195">
        <v>0</v>
      </c>
      <c r="M277" s="201">
        <v>0</v>
      </c>
      <c r="N277" s="195">
        <v>0</v>
      </c>
      <c r="O277" s="201">
        <v>0</v>
      </c>
      <c r="P277" s="195">
        <v>0</v>
      </c>
      <c r="Q277" s="201">
        <v>0</v>
      </c>
      <c r="R277" s="195">
        <v>0</v>
      </c>
      <c r="S277" s="201">
        <v>0</v>
      </c>
      <c r="T277" s="195">
        <v>39</v>
      </c>
      <c r="U277" s="201">
        <v>2</v>
      </c>
      <c r="V277" s="26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</row>
    <row r="278" spans="1:68" x14ac:dyDescent="0.2">
      <c r="A278" s="313" t="s">
        <v>39</v>
      </c>
      <c r="B278" s="195">
        <v>37</v>
      </c>
      <c r="C278" s="201">
        <v>1</v>
      </c>
      <c r="D278" s="195">
        <v>2</v>
      </c>
      <c r="E278" s="201">
        <v>0</v>
      </c>
      <c r="F278" s="195">
        <v>0</v>
      </c>
      <c r="G278" s="201">
        <v>0</v>
      </c>
      <c r="H278" s="195">
        <v>0</v>
      </c>
      <c r="I278" s="201">
        <v>0</v>
      </c>
      <c r="J278" s="195">
        <v>0</v>
      </c>
      <c r="K278" s="201">
        <v>0</v>
      </c>
      <c r="L278" s="195">
        <v>0</v>
      </c>
      <c r="M278" s="201">
        <v>0</v>
      </c>
      <c r="N278" s="195">
        <v>0</v>
      </c>
      <c r="O278" s="201">
        <v>0</v>
      </c>
      <c r="P278" s="195">
        <v>0</v>
      </c>
      <c r="Q278" s="201">
        <v>0</v>
      </c>
      <c r="R278" s="195">
        <v>0</v>
      </c>
      <c r="S278" s="201">
        <v>0</v>
      </c>
      <c r="T278" s="195">
        <v>39</v>
      </c>
      <c r="U278" s="201">
        <v>1</v>
      </c>
      <c r="V278" s="26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</row>
    <row r="279" spans="1:68" x14ac:dyDescent="0.2">
      <c r="A279" s="313" t="s">
        <v>40</v>
      </c>
      <c r="B279" s="195">
        <v>48</v>
      </c>
      <c r="C279" s="201">
        <v>4</v>
      </c>
      <c r="D279" s="195">
        <v>3</v>
      </c>
      <c r="E279" s="201">
        <v>0</v>
      </c>
      <c r="F279" s="195">
        <v>0</v>
      </c>
      <c r="G279" s="201">
        <v>0</v>
      </c>
      <c r="H279" s="195">
        <v>0</v>
      </c>
      <c r="I279" s="201">
        <v>0</v>
      </c>
      <c r="J279" s="195">
        <v>0</v>
      </c>
      <c r="K279" s="201">
        <v>0</v>
      </c>
      <c r="L279" s="195">
        <v>0</v>
      </c>
      <c r="M279" s="201">
        <v>0</v>
      </c>
      <c r="N279" s="195">
        <v>0</v>
      </c>
      <c r="O279" s="201">
        <v>0</v>
      </c>
      <c r="P279" s="195">
        <v>0</v>
      </c>
      <c r="Q279" s="201">
        <v>0</v>
      </c>
      <c r="R279" s="195">
        <v>0</v>
      </c>
      <c r="S279" s="201">
        <v>0</v>
      </c>
      <c r="T279" s="195">
        <v>51</v>
      </c>
      <c r="U279" s="201">
        <v>4</v>
      </c>
      <c r="V279" s="26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</row>
    <row r="280" spans="1:68" x14ac:dyDescent="0.2">
      <c r="A280" s="313" t="s">
        <v>41</v>
      </c>
      <c r="B280" s="195">
        <v>34</v>
      </c>
      <c r="C280" s="201">
        <v>0</v>
      </c>
      <c r="D280" s="195">
        <v>3</v>
      </c>
      <c r="E280" s="201">
        <v>0</v>
      </c>
      <c r="F280" s="195">
        <v>0</v>
      </c>
      <c r="G280" s="201">
        <v>0</v>
      </c>
      <c r="H280" s="195">
        <v>0</v>
      </c>
      <c r="I280" s="201">
        <v>0</v>
      </c>
      <c r="J280" s="195">
        <v>0</v>
      </c>
      <c r="K280" s="201">
        <v>0</v>
      </c>
      <c r="L280" s="195">
        <v>0</v>
      </c>
      <c r="M280" s="201">
        <v>0</v>
      </c>
      <c r="N280" s="195">
        <v>0</v>
      </c>
      <c r="O280" s="201">
        <v>0</v>
      </c>
      <c r="P280" s="195">
        <v>0</v>
      </c>
      <c r="Q280" s="201">
        <v>0</v>
      </c>
      <c r="R280" s="195">
        <v>0</v>
      </c>
      <c r="S280" s="201">
        <v>0</v>
      </c>
      <c r="T280" s="195">
        <v>37</v>
      </c>
      <c r="U280" s="201">
        <v>0</v>
      </c>
      <c r="V280" s="26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</row>
    <row r="281" spans="1:68" x14ac:dyDescent="0.2">
      <c r="A281" s="313" t="s">
        <v>42</v>
      </c>
      <c r="B281" s="195">
        <v>30</v>
      </c>
      <c r="C281" s="201">
        <v>0</v>
      </c>
      <c r="D281" s="195">
        <v>4</v>
      </c>
      <c r="E281" s="201">
        <v>0</v>
      </c>
      <c r="F281" s="195">
        <v>1</v>
      </c>
      <c r="G281" s="201">
        <v>0</v>
      </c>
      <c r="H281" s="195">
        <v>0</v>
      </c>
      <c r="I281" s="201">
        <v>0</v>
      </c>
      <c r="J281" s="195">
        <v>0</v>
      </c>
      <c r="K281" s="201">
        <v>0</v>
      </c>
      <c r="L281" s="195">
        <v>0</v>
      </c>
      <c r="M281" s="201">
        <v>0</v>
      </c>
      <c r="N281" s="195">
        <v>0</v>
      </c>
      <c r="O281" s="201">
        <v>0</v>
      </c>
      <c r="P281" s="195">
        <v>0</v>
      </c>
      <c r="Q281" s="201">
        <v>0</v>
      </c>
      <c r="R281" s="195">
        <v>0</v>
      </c>
      <c r="S281" s="201">
        <v>0</v>
      </c>
      <c r="T281" s="195">
        <v>35</v>
      </c>
      <c r="U281" s="201">
        <v>0</v>
      </c>
      <c r="V281" s="26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</row>
    <row r="282" spans="1:68" x14ac:dyDescent="0.2">
      <c r="A282" s="313" t="s">
        <v>43</v>
      </c>
      <c r="B282" s="195">
        <v>42</v>
      </c>
      <c r="C282" s="201">
        <v>0</v>
      </c>
      <c r="D282" s="195">
        <v>6</v>
      </c>
      <c r="E282" s="201">
        <v>0</v>
      </c>
      <c r="F282" s="195">
        <v>0</v>
      </c>
      <c r="G282" s="201">
        <v>0</v>
      </c>
      <c r="H282" s="195">
        <v>0</v>
      </c>
      <c r="I282" s="201">
        <v>0</v>
      </c>
      <c r="J282" s="195">
        <v>0</v>
      </c>
      <c r="K282" s="201">
        <v>0</v>
      </c>
      <c r="L282" s="195">
        <v>0</v>
      </c>
      <c r="M282" s="201">
        <v>0</v>
      </c>
      <c r="N282" s="195">
        <v>0</v>
      </c>
      <c r="O282" s="201">
        <v>0</v>
      </c>
      <c r="P282" s="195">
        <v>0</v>
      </c>
      <c r="Q282" s="201">
        <v>0</v>
      </c>
      <c r="R282" s="195">
        <v>0</v>
      </c>
      <c r="S282" s="201">
        <v>0</v>
      </c>
      <c r="T282" s="195">
        <v>48</v>
      </c>
      <c r="U282" s="201">
        <v>0</v>
      </c>
      <c r="V282" s="26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</row>
    <row r="283" spans="1:68" x14ac:dyDescent="0.2">
      <c r="A283" s="313" t="s">
        <v>44</v>
      </c>
      <c r="B283" s="195">
        <v>53</v>
      </c>
      <c r="C283" s="201">
        <v>0</v>
      </c>
      <c r="D283" s="195">
        <v>12</v>
      </c>
      <c r="E283" s="201">
        <v>0</v>
      </c>
      <c r="F283" s="195">
        <v>0</v>
      </c>
      <c r="G283" s="201">
        <v>0</v>
      </c>
      <c r="H283" s="195">
        <v>0</v>
      </c>
      <c r="I283" s="201">
        <v>0</v>
      </c>
      <c r="J283" s="195">
        <v>0</v>
      </c>
      <c r="K283" s="201">
        <v>0</v>
      </c>
      <c r="L283" s="195">
        <v>0</v>
      </c>
      <c r="M283" s="201">
        <v>0</v>
      </c>
      <c r="N283" s="195">
        <v>0</v>
      </c>
      <c r="O283" s="201">
        <v>0</v>
      </c>
      <c r="P283" s="195">
        <v>0</v>
      </c>
      <c r="Q283" s="201">
        <v>0</v>
      </c>
      <c r="R283" s="195">
        <v>0</v>
      </c>
      <c r="S283" s="201">
        <v>0</v>
      </c>
      <c r="T283" s="195">
        <v>65</v>
      </c>
      <c r="U283" s="201">
        <v>0</v>
      </c>
      <c r="V283" s="26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</row>
    <row r="284" spans="1:68" x14ac:dyDescent="0.2">
      <c r="A284" s="313" t="s">
        <v>45</v>
      </c>
      <c r="B284" s="195">
        <v>63</v>
      </c>
      <c r="C284" s="201">
        <v>0</v>
      </c>
      <c r="D284" s="195">
        <v>4</v>
      </c>
      <c r="E284" s="201">
        <v>0</v>
      </c>
      <c r="F284" s="195">
        <v>0</v>
      </c>
      <c r="G284" s="201">
        <v>0</v>
      </c>
      <c r="H284" s="195">
        <v>0</v>
      </c>
      <c r="I284" s="201">
        <v>0</v>
      </c>
      <c r="J284" s="195">
        <v>0</v>
      </c>
      <c r="K284" s="201">
        <v>0</v>
      </c>
      <c r="L284" s="195">
        <v>0</v>
      </c>
      <c r="M284" s="201">
        <v>0</v>
      </c>
      <c r="N284" s="195">
        <v>0</v>
      </c>
      <c r="O284" s="201">
        <v>0</v>
      </c>
      <c r="P284" s="195">
        <v>0</v>
      </c>
      <c r="Q284" s="201">
        <v>0</v>
      </c>
      <c r="R284" s="195">
        <v>0</v>
      </c>
      <c r="S284" s="201">
        <v>0</v>
      </c>
      <c r="T284" s="195">
        <v>67</v>
      </c>
      <c r="U284" s="201">
        <v>0</v>
      </c>
      <c r="V284" s="26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</row>
    <row r="285" spans="1:68" x14ac:dyDescent="0.2">
      <c r="A285" s="313" t="s">
        <v>46</v>
      </c>
      <c r="B285" s="195">
        <v>70</v>
      </c>
      <c r="C285" s="201">
        <v>1</v>
      </c>
      <c r="D285" s="195">
        <v>6</v>
      </c>
      <c r="E285" s="201">
        <v>0</v>
      </c>
      <c r="F285" s="195">
        <v>0</v>
      </c>
      <c r="G285" s="201">
        <v>0</v>
      </c>
      <c r="H285" s="195">
        <v>0</v>
      </c>
      <c r="I285" s="201">
        <v>0</v>
      </c>
      <c r="J285" s="195">
        <v>0</v>
      </c>
      <c r="K285" s="201">
        <v>0</v>
      </c>
      <c r="L285" s="195">
        <v>0</v>
      </c>
      <c r="M285" s="201">
        <v>0</v>
      </c>
      <c r="N285" s="195">
        <v>0</v>
      </c>
      <c r="O285" s="201">
        <v>0</v>
      </c>
      <c r="P285" s="195">
        <v>0</v>
      </c>
      <c r="Q285" s="201">
        <v>0</v>
      </c>
      <c r="R285" s="195">
        <v>0</v>
      </c>
      <c r="S285" s="201">
        <v>0</v>
      </c>
      <c r="T285" s="195">
        <v>76</v>
      </c>
      <c r="U285" s="201">
        <v>1</v>
      </c>
      <c r="V285" s="26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</row>
    <row r="286" spans="1:68" x14ac:dyDescent="0.2">
      <c r="A286" s="313" t="s">
        <v>47</v>
      </c>
      <c r="B286" s="195">
        <v>67</v>
      </c>
      <c r="C286" s="201">
        <v>0</v>
      </c>
      <c r="D286" s="195">
        <v>9</v>
      </c>
      <c r="E286" s="201">
        <v>0</v>
      </c>
      <c r="F286" s="195">
        <v>1</v>
      </c>
      <c r="G286" s="201">
        <v>0</v>
      </c>
      <c r="H286" s="195">
        <v>0</v>
      </c>
      <c r="I286" s="201">
        <v>0</v>
      </c>
      <c r="J286" s="195">
        <v>0</v>
      </c>
      <c r="K286" s="201">
        <v>0</v>
      </c>
      <c r="L286" s="195">
        <v>0</v>
      </c>
      <c r="M286" s="201">
        <v>0</v>
      </c>
      <c r="N286" s="195">
        <v>0</v>
      </c>
      <c r="O286" s="201">
        <v>0</v>
      </c>
      <c r="P286" s="195">
        <v>0</v>
      </c>
      <c r="Q286" s="201">
        <v>0</v>
      </c>
      <c r="R286" s="195">
        <v>0</v>
      </c>
      <c r="S286" s="201">
        <v>0</v>
      </c>
      <c r="T286" s="195">
        <v>77</v>
      </c>
      <c r="U286" s="201">
        <v>0</v>
      </c>
      <c r="V286" s="26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</row>
    <row r="287" spans="1:68" x14ac:dyDescent="0.2">
      <c r="A287" s="313" t="s">
        <v>48</v>
      </c>
      <c r="B287" s="195">
        <v>52</v>
      </c>
      <c r="C287" s="201">
        <v>0</v>
      </c>
      <c r="D287" s="195">
        <v>9</v>
      </c>
      <c r="E287" s="201">
        <v>1</v>
      </c>
      <c r="F287" s="195">
        <v>0</v>
      </c>
      <c r="G287" s="201">
        <v>0</v>
      </c>
      <c r="H287" s="195">
        <v>0</v>
      </c>
      <c r="I287" s="201">
        <v>0</v>
      </c>
      <c r="J287" s="195">
        <v>0</v>
      </c>
      <c r="K287" s="201">
        <v>0</v>
      </c>
      <c r="L287" s="195">
        <v>0</v>
      </c>
      <c r="M287" s="201">
        <v>0</v>
      </c>
      <c r="N287" s="195">
        <v>0</v>
      </c>
      <c r="O287" s="201">
        <v>0</v>
      </c>
      <c r="P287" s="195">
        <v>0</v>
      </c>
      <c r="Q287" s="201">
        <v>0</v>
      </c>
      <c r="R287" s="195">
        <v>0</v>
      </c>
      <c r="S287" s="201">
        <v>0</v>
      </c>
      <c r="T287" s="195">
        <v>61</v>
      </c>
      <c r="U287" s="201">
        <v>1</v>
      </c>
      <c r="V287" s="26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</row>
    <row r="288" spans="1:68" x14ac:dyDescent="0.2">
      <c r="A288" s="313" t="s">
        <v>49</v>
      </c>
      <c r="B288" s="195">
        <v>42</v>
      </c>
      <c r="C288" s="201">
        <v>2</v>
      </c>
      <c r="D288" s="195">
        <v>10</v>
      </c>
      <c r="E288" s="201">
        <v>1</v>
      </c>
      <c r="F288" s="195">
        <v>2</v>
      </c>
      <c r="G288" s="201">
        <v>0</v>
      </c>
      <c r="H288" s="195">
        <v>0</v>
      </c>
      <c r="I288" s="201">
        <v>0</v>
      </c>
      <c r="J288" s="195">
        <v>0</v>
      </c>
      <c r="K288" s="201">
        <v>0</v>
      </c>
      <c r="L288" s="195">
        <v>0</v>
      </c>
      <c r="M288" s="201">
        <v>0</v>
      </c>
      <c r="N288" s="195">
        <v>0</v>
      </c>
      <c r="O288" s="201">
        <v>0</v>
      </c>
      <c r="P288" s="195">
        <v>0</v>
      </c>
      <c r="Q288" s="201">
        <v>0</v>
      </c>
      <c r="R288" s="195">
        <v>0</v>
      </c>
      <c r="S288" s="201">
        <v>0</v>
      </c>
      <c r="T288" s="195">
        <v>54</v>
      </c>
      <c r="U288" s="201">
        <v>3</v>
      </c>
      <c r="V288" s="26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</row>
    <row r="289" spans="1:68" x14ac:dyDescent="0.2">
      <c r="A289" s="313" t="s">
        <v>50</v>
      </c>
      <c r="B289" s="195">
        <v>25</v>
      </c>
      <c r="C289" s="201">
        <v>0</v>
      </c>
      <c r="D289" s="195">
        <v>4</v>
      </c>
      <c r="E289" s="201">
        <v>0</v>
      </c>
      <c r="F289" s="195">
        <v>0</v>
      </c>
      <c r="G289" s="201">
        <v>0</v>
      </c>
      <c r="H289" s="195">
        <v>0</v>
      </c>
      <c r="I289" s="201">
        <v>0</v>
      </c>
      <c r="J289" s="195">
        <v>0</v>
      </c>
      <c r="K289" s="201">
        <v>0</v>
      </c>
      <c r="L289" s="195">
        <v>0</v>
      </c>
      <c r="M289" s="201">
        <v>0</v>
      </c>
      <c r="N289" s="195">
        <v>0</v>
      </c>
      <c r="O289" s="201">
        <v>0</v>
      </c>
      <c r="P289" s="195">
        <v>0</v>
      </c>
      <c r="Q289" s="201">
        <v>0</v>
      </c>
      <c r="R289" s="195">
        <v>0</v>
      </c>
      <c r="S289" s="201">
        <v>0</v>
      </c>
      <c r="T289" s="195">
        <v>29</v>
      </c>
      <c r="U289" s="201">
        <v>0</v>
      </c>
      <c r="V289" s="26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</row>
    <row r="290" spans="1:68" x14ac:dyDescent="0.2">
      <c r="A290" s="313" t="s">
        <v>51</v>
      </c>
      <c r="B290" s="195">
        <v>16</v>
      </c>
      <c r="C290" s="201">
        <v>1</v>
      </c>
      <c r="D290" s="195">
        <v>3</v>
      </c>
      <c r="E290" s="201">
        <v>0</v>
      </c>
      <c r="F290" s="195">
        <v>1</v>
      </c>
      <c r="G290" s="201">
        <v>0</v>
      </c>
      <c r="H290" s="195">
        <v>0</v>
      </c>
      <c r="I290" s="201">
        <v>0</v>
      </c>
      <c r="J290" s="195">
        <v>0</v>
      </c>
      <c r="K290" s="201">
        <v>0</v>
      </c>
      <c r="L290" s="195">
        <v>0</v>
      </c>
      <c r="M290" s="201">
        <v>0</v>
      </c>
      <c r="N290" s="195">
        <v>0</v>
      </c>
      <c r="O290" s="201">
        <v>0</v>
      </c>
      <c r="P290" s="195">
        <v>0</v>
      </c>
      <c r="Q290" s="201">
        <v>0</v>
      </c>
      <c r="R290" s="195">
        <v>0</v>
      </c>
      <c r="S290" s="201">
        <v>0</v>
      </c>
      <c r="T290" s="195">
        <v>20</v>
      </c>
      <c r="U290" s="201">
        <v>1</v>
      </c>
      <c r="V290" s="26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</row>
    <row r="291" spans="1:68" ht="10.5" thickBot="1" x14ac:dyDescent="0.25">
      <c r="A291" s="311" t="s">
        <v>52</v>
      </c>
      <c r="B291" s="195">
        <v>14</v>
      </c>
      <c r="C291" s="201">
        <v>1</v>
      </c>
      <c r="D291" s="195">
        <v>3</v>
      </c>
      <c r="E291" s="201">
        <v>0</v>
      </c>
      <c r="F291" s="195">
        <v>0</v>
      </c>
      <c r="G291" s="201">
        <v>0</v>
      </c>
      <c r="H291" s="195">
        <v>0</v>
      </c>
      <c r="I291" s="201">
        <v>0</v>
      </c>
      <c r="J291" s="195">
        <v>0</v>
      </c>
      <c r="K291" s="201">
        <v>0</v>
      </c>
      <c r="L291" s="195">
        <v>0</v>
      </c>
      <c r="M291" s="201">
        <v>0</v>
      </c>
      <c r="N291" s="195">
        <v>0</v>
      </c>
      <c r="O291" s="201">
        <v>0</v>
      </c>
      <c r="P291" s="195">
        <v>0</v>
      </c>
      <c r="Q291" s="201">
        <v>0</v>
      </c>
      <c r="R291" s="195">
        <v>0</v>
      </c>
      <c r="S291" s="201">
        <v>0</v>
      </c>
      <c r="T291" s="195">
        <v>17</v>
      </c>
      <c r="U291" s="201">
        <v>1</v>
      </c>
      <c r="V291" s="26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</row>
    <row r="292" spans="1:68" ht="11" thickTop="1" thickBot="1" x14ac:dyDescent="0.25">
      <c r="A292" s="312" t="s">
        <v>53</v>
      </c>
      <c r="B292" s="196">
        <v>719</v>
      </c>
      <c r="C292" s="202">
        <v>12</v>
      </c>
      <c r="D292" s="196">
        <v>85</v>
      </c>
      <c r="E292" s="202">
        <v>2</v>
      </c>
      <c r="F292" s="196">
        <v>5</v>
      </c>
      <c r="G292" s="202">
        <v>0</v>
      </c>
      <c r="H292" s="196">
        <v>0</v>
      </c>
      <c r="I292" s="202">
        <v>0</v>
      </c>
      <c r="J292" s="196">
        <v>0</v>
      </c>
      <c r="K292" s="202">
        <v>0</v>
      </c>
      <c r="L292" s="196">
        <v>0</v>
      </c>
      <c r="M292" s="202">
        <v>0</v>
      </c>
      <c r="N292" s="196">
        <v>0</v>
      </c>
      <c r="O292" s="202">
        <v>0</v>
      </c>
      <c r="P292" s="196">
        <v>0</v>
      </c>
      <c r="Q292" s="202">
        <v>0</v>
      </c>
      <c r="R292" s="196">
        <v>0</v>
      </c>
      <c r="S292" s="202">
        <v>0</v>
      </c>
      <c r="T292" s="196">
        <v>809</v>
      </c>
      <c r="U292" s="202">
        <v>14</v>
      </c>
      <c r="V292" s="26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</row>
    <row r="293" spans="1:68" ht="10.5" thickTop="1" x14ac:dyDescent="0.2">
      <c r="A293" s="313" t="s">
        <v>125</v>
      </c>
      <c r="B293" s="197">
        <v>0.88875154511742893</v>
      </c>
      <c r="C293" s="203">
        <v>1.4833127317676144E-2</v>
      </c>
      <c r="D293" s="197">
        <v>0.10506798516687268</v>
      </c>
      <c r="E293" s="203">
        <v>2.472187886279357E-3</v>
      </c>
      <c r="F293" s="197">
        <v>6.180469715698393E-3</v>
      </c>
      <c r="G293" s="203">
        <v>0</v>
      </c>
      <c r="H293" s="197">
        <v>0</v>
      </c>
      <c r="I293" s="203">
        <v>0</v>
      </c>
      <c r="J293" s="197">
        <v>0</v>
      </c>
      <c r="K293" s="203">
        <v>0</v>
      </c>
      <c r="L293" s="197">
        <v>0</v>
      </c>
      <c r="M293" s="203">
        <v>0</v>
      </c>
      <c r="N293" s="197">
        <v>0</v>
      </c>
      <c r="O293" s="203">
        <v>0</v>
      </c>
      <c r="P293" s="197">
        <v>0</v>
      </c>
      <c r="Q293" s="203">
        <v>0</v>
      </c>
      <c r="R293" s="197">
        <v>0</v>
      </c>
      <c r="S293" s="203">
        <v>0</v>
      </c>
      <c r="T293" s="197">
        <v>1</v>
      </c>
      <c r="U293" s="203">
        <v>1.73053152039555E-2</v>
      </c>
      <c r="V293" s="26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</row>
    <row r="294" spans="1:68" x14ac:dyDescent="0.2">
      <c r="A294" s="313" t="s">
        <v>111</v>
      </c>
      <c r="B294" s="198">
        <v>645</v>
      </c>
      <c r="C294" s="204">
        <v>10</v>
      </c>
      <c r="D294" s="198">
        <v>74</v>
      </c>
      <c r="E294" s="204">
        <v>2</v>
      </c>
      <c r="F294" s="198">
        <v>4</v>
      </c>
      <c r="G294" s="204">
        <v>0</v>
      </c>
      <c r="H294" s="198">
        <v>0</v>
      </c>
      <c r="I294" s="204">
        <v>0</v>
      </c>
      <c r="J294" s="198">
        <v>0</v>
      </c>
      <c r="K294" s="204">
        <v>0</v>
      </c>
      <c r="L294" s="198">
        <v>0</v>
      </c>
      <c r="M294" s="204">
        <v>0</v>
      </c>
      <c r="N294" s="198">
        <v>0</v>
      </c>
      <c r="O294" s="204">
        <v>0</v>
      </c>
      <c r="P294" s="198">
        <v>0</v>
      </c>
      <c r="Q294" s="204">
        <v>0</v>
      </c>
      <c r="R294" s="198">
        <v>0</v>
      </c>
      <c r="S294" s="204">
        <v>0</v>
      </c>
      <c r="T294" s="198">
        <v>723</v>
      </c>
      <c r="U294" s="204">
        <v>12</v>
      </c>
      <c r="V294" s="26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</row>
    <row r="295" spans="1:68" ht="10.5" thickBot="1" x14ac:dyDescent="0.25">
      <c r="A295" s="311" t="s">
        <v>112</v>
      </c>
      <c r="B295" s="199">
        <v>74</v>
      </c>
      <c r="C295" s="205">
        <v>2</v>
      </c>
      <c r="D295" s="199">
        <v>11</v>
      </c>
      <c r="E295" s="205">
        <v>0</v>
      </c>
      <c r="F295" s="199">
        <v>1</v>
      </c>
      <c r="G295" s="205">
        <v>0</v>
      </c>
      <c r="H295" s="199">
        <v>0</v>
      </c>
      <c r="I295" s="205">
        <v>0</v>
      </c>
      <c r="J295" s="199">
        <v>0</v>
      </c>
      <c r="K295" s="205">
        <v>0</v>
      </c>
      <c r="L295" s="199">
        <v>0</v>
      </c>
      <c r="M295" s="205">
        <v>0</v>
      </c>
      <c r="N295" s="199">
        <v>0</v>
      </c>
      <c r="O295" s="205">
        <v>0</v>
      </c>
      <c r="P295" s="199">
        <v>0</v>
      </c>
      <c r="Q295" s="205">
        <v>0</v>
      </c>
      <c r="R295" s="199">
        <v>0</v>
      </c>
      <c r="S295" s="205">
        <v>0</v>
      </c>
      <c r="T295" s="199">
        <v>86</v>
      </c>
      <c r="U295" s="205">
        <v>2</v>
      </c>
      <c r="V295" s="26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</row>
    <row r="296" spans="1:68" ht="14" thickTop="1" thickBot="1" x14ac:dyDescent="0.35">
      <c r="A296" s="314" t="s">
        <v>54</v>
      </c>
      <c r="B296" s="292"/>
      <c r="C296" s="293"/>
      <c r="D296" s="293"/>
      <c r="E296" s="294"/>
      <c r="F296" s="294"/>
      <c r="G296" s="295"/>
      <c r="H296" s="294" t="s">
        <v>55</v>
      </c>
      <c r="I296" s="296">
        <v>795</v>
      </c>
      <c r="J296" s="54"/>
      <c r="K296" s="53"/>
      <c r="L296" s="60" t="s">
        <v>56</v>
      </c>
      <c r="M296" s="54">
        <v>14</v>
      </c>
      <c r="N296" s="58"/>
      <c r="O296" s="292"/>
      <c r="P296" s="295"/>
      <c r="Q296" s="297"/>
      <c r="R296" s="298" t="s">
        <v>57</v>
      </c>
      <c r="S296" s="298"/>
      <c r="T296" s="299">
        <v>823</v>
      </c>
      <c r="U296" s="300"/>
      <c r="V296" s="26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</row>
    <row r="297" spans="1:68" ht="13" thickTop="1" x14ac:dyDescent="0.25">
      <c r="A297" s="315" t="s">
        <v>58</v>
      </c>
      <c r="B297" s="33"/>
      <c r="C297" s="33"/>
      <c r="D297" s="34" t="s">
        <v>59</v>
      </c>
      <c r="E297" s="35">
        <v>17.286773794808404</v>
      </c>
      <c r="F297" s="32" t="s">
        <v>60</v>
      </c>
      <c r="G297" s="36"/>
      <c r="H297" s="34" t="s">
        <v>61</v>
      </c>
      <c r="I297" s="35">
        <v>17.857142857142858</v>
      </c>
      <c r="J297" s="32" t="s">
        <v>60</v>
      </c>
      <c r="K297" s="4"/>
      <c r="N297" s="301"/>
      <c r="O297" s="302"/>
      <c r="P297" s="302"/>
      <c r="Q297" s="302"/>
      <c r="R297" s="301"/>
      <c r="S297" s="301"/>
      <c r="T297" s="301"/>
      <c r="U297" s="301"/>
      <c r="V297" s="26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</row>
    <row r="298" spans="1:68" ht="6" customHeight="1" x14ac:dyDescent="0.2">
      <c r="V298" s="26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</row>
    <row r="299" spans="1:68" x14ac:dyDescent="0.2">
      <c r="V299" s="26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</row>
    <row r="300" spans="1:68" x14ac:dyDescent="0.2">
      <c r="V300" s="26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</row>
    <row r="301" spans="1:68" x14ac:dyDescent="0.2">
      <c r="V301" s="26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</row>
    <row r="302" spans="1:68" x14ac:dyDescent="0.2">
      <c r="V302" s="26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</row>
    <row r="303" spans="1:68" ht="10.5" x14ac:dyDescent="0.25">
      <c r="V303" s="28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</row>
    <row r="304" spans="1:68" x14ac:dyDescent="0.2">
      <c r="V304" s="29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</row>
    <row r="305" spans="22:68" x14ac:dyDescent="0.2">
      <c r="V305" s="30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</row>
    <row r="306" spans="22:68" ht="10.5" x14ac:dyDescent="0.25">
      <c r="V306" s="31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</row>
    <row r="307" spans="22:68" ht="10.5" x14ac:dyDescent="0.25">
      <c r="V307" s="31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</row>
    <row r="308" spans="22:68" x14ac:dyDescent="0.2"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</row>
    <row r="309" spans="22:68" x14ac:dyDescent="0.2"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</row>
    <row r="310" spans="22:68" x14ac:dyDescent="0.2"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</row>
    <row r="311" spans="22:68" ht="4.9000000000000004" customHeight="1" x14ac:dyDescent="0.2"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</row>
    <row r="312" spans="22:68" x14ac:dyDescent="0.2"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</row>
    <row r="313" spans="22:68" x14ac:dyDescent="0.2"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</row>
    <row r="314" spans="22:68" x14ac:dyDescent="0.2"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</row>
    <row r="315" spans="22:68" x14ac:dyDescent="0.2"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</row>
    <row r="316" spans="22:68" x14ac:dyDescent="0.2"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</row>
    <row r="317" spans="22:68" x14ac:dyDescent="0.2"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</row>
    <row r="318" spans="22:68" x14ac:dyDescent="0.2"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</row>
    <row r="319" spans="22:68" x14ac:dyDescent="0.2"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</row>
    <row r="320" spans="22:68" x14ac:dyDescent="0.2"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</row>
    <row r="321" spans="1:68" x14ac:dyDescent="0.2"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</row>
    <row r="322" spans="1:68" x14ac:dyDescent="0.2"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</row>
    <row r="323" spans="1:68" ht="13" x14ac:dyDescent="0.3">
      <c r="A323" s="317">
        <v>0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</row>
    <row r="324" spans="1:68" ht="13" x14ac:dyDescent="0.3">
      <c r="A324" s="317"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</row>
    <row r="325" spans="1:68" ht="10.5" thickBot="1" x14ac:dyDescent="0.25">
      <c r="V325" s="37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</row>
    <row r="326" spans="1:68" ht="17" thickBot="1" x14ac:dyDescent="0.4">
      <c r="A326" s="318" t="s">
        <v>170</v>
      </c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40"/>
      <c r="V326" s="37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</row>
    <row r="327" spans="1:68" ht="7.15" customHeight="1" x14ac:dyDescent="0.35">
      <c r="A327" s="319"/>
      <c r="B327" s="303"/>
      <c r="C327" s="303"/>
      <c r="D327" s="303"/>
      <c r="E327" s="303"/>
      <c r="F327" s="303"/>
      <c r="G327" s="303"/>
      <c r="H327" s="303"/>
      <c r="I327" s="303"/>
      <c r="J327" s="303"/>
      <c r="K327" s="303"/>
      <c r="L327" s="303"/>
      <c r="M327" s="303"/>
      <c r="N327" s="303"/>
      <c r="O327" s="303"/>
      <c r="P327" s="303"/>
      <c r="Q327" s="303"/>
      <c r="R327" s="303"/>
      <c r="S327" s="303"/>
      <c r="T327" s="303"/>
      <c r="U327" s="303"/>
      <c r="V327" s="37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</row>
    <row r="328" spans="1:68" ht="13" x14ac:dyDescent="0.3">
      <c r="A328" s="320" t="s">
        <v>75</v>
      </c>
      <c r="E328" s="10" t="s">
        <v>161</v>
      </c>
      <c r="I328" s="4" t="s">
        <v>91</v>
      </c>
      <c r="J328" s="105" t="s">
        <v>166</v>
      </c>
      <c r="K328" s="4"/>
      <c r="L328" s="11"/>
      <c r="M328" s="4"/>
      <c r="N328" s="4"/>
      <c r="O328" s="4" t="s">
        <v>94</v>
      </c>
      <c r="P328" s="61" t="s">
        <v>165</v>
      </c>
      <c r="V328" s="37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</row>
    <row r="329" spans="1:68" ht="10.5" thickBot="1" x14ac:dyDescent="0.25">
      <c r="A329" s="321" t="s">
        <v>4</v>
      </c>
      <c r="V329" s="37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</row>
    <row r="330" spans="1:68" ht="10.5" thickTop="1" x14ac:dyDescent="0.2">
      <c r="A330" s="310" t="s">
        <v>5</v>
      </c>
      <c r="B330" s="281" t="s">
        <v>6</v>
      </c>
      <c r="C330" s="282"/>
      <c r="D330" s="283" t="s">
        <v>7</v>
      </c>
      <c r="E330" s="282"/>
      <c r="F330" s="283" t="s">
        <v>8</v>
      </c>
      <c r="G330" s="282"/>
      <c r="H330" s="283" t="s">
        <v>9</v>
      </c>
      <c r="I330" s="282"/>
      <c r="J330" s="283" t="s">
        <v>10</v>
      </c>
      <c r="K330" s="282"/>
      <c r="L330" s="283" t="s">
        <v>11</v>
      </c>
      <c r="M330" s="282"/>
      <c r="N330" s="283" t="s">
        <v>12</v>
      </c>
      <c r="O330" s="282"/>
      <c r="P330" s="283" t="s">
        <v>13</v>
      </c>
      <c r="Q330" s="282"/>
      <c r="R330" s="283" t="s">
        <v>14</v>
      </c>
      <c r="S330" s="284"/>
      <c r="T330" s="285" t="s">
        <v>15</v>
      </c>
      <c r="U330" s="284"/>
      <c r="V330" s="37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</row>
    <row r="331" spans="1:68" ht="10.5" thickBot="1" x14ac:dyDescent="0.25">
      <c r="A331" s="311" t="s">
        <v>15</v>
      </c>
      <c r="B331" s="286" t="s">
        <v>16</v>
      </c>
      <c r="C331" s="287"/>
      <c r="D331" s="288" t="s">
        <v>17</v>
      </c>
      <c r="E331" s="287"/>
      <c r="F331" s="288" t="s">
        <v>18</v>
      </c>
      <c r="G331" s="287"/>
      <c r="H331" s="288" t="s">
        <v>19</v>
      </c>
      <c r="I331" s="287"/>
      <c r="J331" s="288" t="s">
        <v>20</v>
      </c>
      <c r="K331" s="287"/>
      <c r="L331" s="288" t="s">
        <v>21</v>
      </c>
      <c r="M331" s="287"/>
      <c r="N331" s="288" t="s">
        <v>22</v>
      </c>
      <c r="O331" s="287"/>
      <c r="P331" s="288" t="s">
        <v>23</v>
      </c>
      <c r="Q331" s="287"/>
      <c r="R331" s="288" t="s">
        <v>24</v>
      </c>
      <c r="S331" s="289"/>
      <c r="T331" s="290" t="s">
        <v>25</v>
      </c>
      <c r="U331" s="291"/>
      <c r="V331" s="37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</row>
    <row r="332" spans="1:68" ht="11.5" thickTop="1" thickBot="1" x14ac:dyDescent="0.3">
      <c r="A332" s="312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37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</row>
    <row r="333" spans="1:68" ht="13" thickTop="1" x14ac:dyDescent="0.25">
      <c r="A333" s="313" t="s">
        <v>29</v>
      </c>
      <c r="B333" s="195">
        <v>11</v>
      </c>
      <c r="C333" s="201">
        <v>0</v>
      </c>
      <c r="D333" s="195">
        <v>3</v>
      </c>
      <c r="E333" s="201">
        <v>0</v>
      </c>
      <c r="F333" s="195">
        <v>0</v>
      </c>
      <c r="G333" s="201">
        <v>0</v>
      </c>
      <c r="H333" s="195">
        <v>0</v>
      </c>
      <c r="I333" s="201">
        <v>0</v>
      </c>
      <c r="J333" s="195">
        <v>0</v>
      </c>
      <c r="K333" s="201">
        <v>0</v>
      </c>
      <c r="L333" s="195">
        <v>0</v>
      </c>
      <c r="M333" s="201">
        <v>0</v>
      </c>
      <c r="N333" s="195">
        <v>0</v>
      </c>
      <c r="O333" s="201">
        <v>0</v>
      </c>
      <c r="P333" s="195">
        <v>0</v>
      </c>
      <c r="Q333" s="201">
        <v>0</v>
      </c>
      <c r="R333" s="195">
        <v>0</v>
      </c>
      <c r="S333" s="201">
        <v>0</v>
      </c>
      <c r="T333" s="195">
        <v>14</v>
      </c>
      <c r="U333" s="201">
        <v>0</v>
      </c>
      <c r="V333" s="40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</row>
    <row r="334" spans="1:68" ht="12.5" x14ac:dyDescent="0.25">
      <c r="A334" s="313" t="s">
        <v>30</v>
      </c>
      <c r="B334" s="195">
        <v>6</v>
      </c>
      <c r="C334" s="201">
        <v>0</v>
      </c>
      <c r="D334" s="195">
        <v>1</v>
      </c>
      <c r="E334" s="201">
        <v>0</v>
      </c>
      <c r="F334" s="195">
        <v>0</v>
      </c>
      <c r="G334" s="201">
        <v>0</v>
      </c>
      <c r="H334" s="195">
        <v>0</v>
      </c>
      <c r="I334" s="201">
        <v>0</v>
      </c>
      <c r="J334" s="195">
        <v>0</v>
      </c>
      <c r="K334" s="201">
        <v>0</v>
      </c>
      <c r="L334" s="195">
        <v>0</v>
      </c>
      <c r="M334" s="201">
        <v>0</v>
      </c>
      <c r="N334" s="195">
        <v>0</v>
      </c>
      <c r="O334" s="201">
        <v>0</v>
      </c>
      <c r="P334" s="195">
        <v>0</v>
      </c>
      <c r="Q334" s="201">
        <v>0</v>
      </c>
      <c r="R334" s="195">
        <v>0</v>
      </c>
      <c r="S334" s="201">
        <v>0</v>
      </c>
      <c r="T334" s="195">
        <v>7</v>
      </c>
      <c r="U334" s="201">
        <v>0</v>
      </c>
      <c r="V334" s="40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</row>
    <row r="335" spans="1:68" x14ac:dyDescent="0.2">
      <c r="A335" s="313" t="s">
        <v>31</v>
      </c>
      <c r="B335" s="195">
        <v>6</v>
      </c>
      <c r="C335" s="201">
        <v>0</v>
      </c>
      <c r="D335" s="195">
        <v>1</v>
      </c>
      <c r="E335" s="201">
        <v>0</v>
      </c>
      <c r="F335" s="195">
        <v>0</v>
      </c>
      <c r="G335" s="201">
        <v>0</v>
      </c>
      <c r="H335" s="195">
        <v>0</v>
      </c>
      <c r="I335" s="201">
        <v>0</v>
      </c>
      <c r="J335" s="195">
        <v>0</v>
      </c>
      <c r="K335" s="201">
        <v>0</v>
      </c>
      <c r="L335" s="195">
        <v>0</v>
      </c>
      <c r="M335" s="201">
        <v>0</v>
      </c>
      <c r="N335" s="195">
        <v>0</v>
      </c>
      <c r="O335" s="201">
        <v>0</v>
      </c>
      <c r="P335" s="195">
        <v>0</v>
      </c>
      <c r="Q335" s="201">
        <v>0</v>
      </c>
      <c r="R335" s="195">
        <v>0</v>
      </c>
      <c r="S335" s="201">
        <v>0</v>
      </c>
      <c r="T335" s="195">
        <v>7</v>
      </c>
      <c r="U335" s="201">
        <v>0</v>
      </c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</row>
    <row r="336" spans="1:68" x14ac:dyDescent="0.2">
      <c r="A336" s="313" t="s">
        <v>32</v>
      </c>
      <c r="B336" s="195">
        <v>2</v>
      </c>
      <c r="C336" s="201">
        <v>0</v>
      </c>
      <c r="D336" s="195">
        <v>0</v>
      </c>
      <c r="E336" s="201">
        <v>0</v>
      </c>
      <c r="F336" s="195">
        <v>0</v>
      </c>
      <c r="G336" s="201">
        <v>0</v>
      </c>
      <c r="H336" s="195">
        <v>0</v>
      </c>
      <c r="I336" s="201">
        <v>0</v>
      </c>
      <c r="J336" s="195">
        <v>0</v>
      </c>
      <c r="K336" s="201">
        <v>0</v>
      </c>
      <c r="L336" s="195">
        <v>0</v>
      </c>
      <c r="M336" s="201">
        <v>0</v>
      </c>
      <c r="N336" s="195">
        <v>0</v>
      </c>
      <c r="O336" s="201">
        <v>0</v>
      </c>
      <c r="P336" s="195">
        <v>0</v>
      </c>
      <c r="Q336" s="201">
        <v>0</v>
      </c>
      <c r="R336" s="195">
        <v>0</v>
      </c>
      <c r="S336" s="201">
        <v>0</v>
      </c>
      <c r="T336" s="195">
        <v>2</v>
      </c>
      <c r="U336" s="201">
        <v>0</v>
      </c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</row>
    <row r="337" spans="1:68" x14ac:dyDescent="0.2">
      <c r="A337" s="313" t="s">
        <v>33</v>
      </c>
      <c r="B337" s="195">
        <v>1</v>
      </c>
      <c r="C337" s="201">
        <v>0</v>
      </c>
      <c r="D337" s="195">
        <v>0</v>
      </c>
      <c r="E337" s="201">
        <v>0</v>
      </c>
      <c r="F337" s="195">
        <v>0</v>
      </c>
      <c r="G337" s="201">
        <v>0</v>
      </c>
      <c r="H337" s="195">
        <v>0</v>
      </c>
      <c r="I337" s="201">
        <v>0</v>
      </c>
      <c r="J337" s="195">
        <v>0</v>
      </c>
      <c r="K337" s="201">
        <v>0</v>
      </c>
      <c r="L337" s="195">
        <v>0</v>
      </c>
      <c r="M337" s="201">
        <v>0</v>
      </c>
      <c r="N337" s="195">
        <v>0</v>
      </c>
      <c r="O337" s="201">
        <v>0</v>
      </c>
      <c r="P337" s="195">
        <v>0</v>
      </c>
      <c r="Q337" s="201">
        <v>0</v>
      </c>
      <c r="R337" s="195">
        <v>0</v>
      </c>
      <c r="S337" s="201">
        <v>0</v>
      </c>
      <c r="T337" s="195">
        <v>1</v>
      </c>
      <c r="U337" s="201">
        <v>0</v>
      </c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</row>
    <row r="338" spans="1:68" x14ac:dyDescent="0.2">
      <c r="A338" s="313" t="s">
        <v>34</v>
      </c>
      <c r="B338" s="195">
        <v>2</v>
      </c>
      <c r="C338" s="201">
        <v>0</v>
      </c>
      <c r="D338" s="195">
        <v>1</v>
      </c>
      <c r="E338" s="201">
        <v>0</v>
      </c>
      <c r="F338" s="195">
        <v>0</v>
      </c>
      <c r="G338" s="201">
        <v>0</v>
      </c>
      <c r="H338" s="195">
        <v>0</v>
      </c>
      <c r="I338" s="201">
        <v>0</v>
      </c>
      <c r="J338" s="195">
        <v>0</v>
      </c>
      <c r="K338" s="201">
        <v>0</v>
      </c>
      <c r="L338" s="195">
        <v>0</v>
      </c>
      <c r="M338" s="201">
        <v>0</v>
      </c>
      <c r="N338" s="195">
        <v>0</v>
      </c>
      <c r="O338" s="201">
        <v>0</v>
      </c>
      <c r="P338" s="195">
        <v>0</v>
      </c>
      <c r="Q338" s="201">
        <v>0</v>
      </c>
      <c r="R338" s="195">
        <v>0</v>
      </c>
      <c r="S338" s="201">
        <v>0</v>
      </c>
      <c r="T338" s="195">
        <v>3</v>
      </c>
      <c r="U338" s="201">
        <v>0</v>
      </c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</row>
    <row r="339" spans="1:68" ht="15.5" x14ac:dyDescent="0.35">
      <c r="A339" s="313" t="s">
        <v>35</v>
      </c>
      <c r="B339" s="195">
        <v>8</v>
      </c>
      <c r="C339" s="201">
        <v>0</v>
      </c>
      <c r="D339" s="195">
        <v>2</v>
      </c>
      <c r="E339" s="201">
        <v>0</v>
      </c>
      <c r="F339" s="195">
        <v>0</v>
      </c>
      <c r="G339" s="201">
        <v>0</v>
      </c>
      <c r="H339" s="195">
        <v>0</v>
      </c>
      <c r="I339" s="201">
        <v>0</v>
      </c>
      <c r="J339" s="195">
        <v>0</v>
      </c>
      <c r="K339" s="201">
        <v>0</v>
      </c>
      <c r="L339" s="195">
        <v>0</v>
      </c>
      <c r="M339" s="201">
        <v>0</v>
      </c>
      <c r="N339" s="195">
        <v>0</v>
      </c>
      <c r="O339" s="201">
        <v>0</v>
      </c>
      <c r="P339" s="195">
        <v>0</v>
      </c>
      <c r="Q339" s="201">
        <v>0</v>
      </c>
      <c r="R339" s="195">
        <v>0</v>
      </c>
      <c r="S339" s="201">
        <v>0</v>
      </c>
      <c r="T339" s="195">
        <v>10</v>
      </c>
      <c r="U339" s="201">
        <v>0</v>
      </c>
      <c r="V339" s="8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</row>
    <row r="340" spans="1:68" x14ac:dyDescent="0.2">
      <c r="A340" s="313" t="s">
        <v>36</v>
      </c>
      <c r="B340" s="195">
        <v>5</v>
      </c>
      <c r="C340" s="201">
        <v>0</v>
      </c>
      <c r="D340" s="195">
        <v>2</v>
      </c>
      <c r="E340" s="201">
        <v>0</v>
      </c>
      <c r="F340" s="195">
        <v>0</v>
      </c>
      <c r="G340" s="201">
        <v>0</v>
      </c>
      <c r="H340" s="195">
        <v>0</v>
      </c>
      <c r="I340" s="201">
        <v>0</v>
      </c>
      <c r="J340" s="195">
        <v>0</v>
      </c>
      <c r="K340" s="201">
        <v>0</v>
      </c>
      <c r="L340" s="195">
        <v>0</v>
      </c>
      <c r="M340" s="201">
        <v>0</v>
      </c>
      <c r="N340" s="195">
        <v>0</v>
      </c>
      <c r="O340" s="201">
        <v>0</v>
      </c>
      <c r="P340" s="195">
        <v>0</v>
      </c>
      <c r="Q340" s="201">
        <v>0</v>
      </c>
      <c r="R340" s="195">
        <v>0</v>
      </c>
      <c r="S340" s="201">
        <v>0</v>
      </c>
      <c r="T340" s="195">
        <v>7</v>
      </c>
      <c r="U340" s="201">
        <v>0</v>
      </c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</row>
    <row r="341" spans="1:68" x14ac:dyDescent="0.2">
      <c r="A341" s="313" t="s">
        <v>37</v>
      </c>
      <c r="B341" s="195">
        <v>18</v>
      </c>
      <c r="C341" s="201">
        <v>1</v>
      </c>
      <c r="D341" s="195">
        <v>3</v>
      </c>
      <c r="E341" s="201">
        <v>0</v>
      </c>
      <c r="F341" s="195">
        <v>0</v>
      </c>
      <c r="G341" s="201">
        <v>0</v>
      </c>
      <c r="H341" s="195">
        <v>0</v>
      </c>
      <c r="I341" s="201">
        <v>0</v>
      </c>
      <c r="J341" s="195">
        <v>0</v>
      </c>
      <c r="K341" s="201">
        <v>0</v>
      </c>
      <c r="L341" s="195">
        <v>0</v>
      </c>
      <c r="M341" s="201">
        <v>0</v>
      </c>
      <c r="N341" s="195">
        <v>0</v>
      </c>
      <c r="O341" s="201">
        <v>0</v>
      </c>
      <c r="P341" s="195">
        <v>0</v>
      </c>
      <c r="Q341" s="201">
        <v>0</v>
      </c>
      <c r="R341" s="195">
        <v>0</v>
      </c>
      <c r="S341" s="201">
        <v>0</v>
      </c>
      <c r="T341" s="195">
        <v>21</v>
      </c>
      <c r="U341" s="201">
        <v>1</v>
      </c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</row>
    <row r="342" spans="1:68" x14ac:dyDescent="0.2">
      <c r="A342" s="313" t="s">
        <v>38</v>
      </c>
      <c r="B342" s="195">
        <v>30</v>
      </c>
      <c r="C342" s="201">
        <v>0</v>
      </c>
      <c r="D342" s="195">
        <v>3</v>
      </c>
      <c r="E342" s="201">
        <v>0</v>
      </c>
      <c r="F342" s="195">
        <v>1</v>
      </c>
      <c r="G342" s="201">
        <v>0</v>
      </c>
      <c r="H342" s="195">
        <v>0</v>
      </c>
      <c r="I342" s="201">
        <v>0</v>
      </c>
      <c r="J342" s="195">
        <v>0</v>
      </c>
      <c r="K342" s="201">
        <v>0</v>
      </c>
      <c r="L342" s="195">
        <v>0</v>
      </c>
      <c r="M342" s="201">
        <v>0</v>
      </c>
      <c r="N342" s="195">
        <v>0</v>
      </c>
      <c r="O342" s="201">
        <v>0</v>
      </c>
      <c r="P342" s="195">
        <v>0</v>
      </c>
      <c r="Q342" s="201">
        <v>0</v>
      </c>
      <c r="R342" s="195">
        <v>0</v>
      </c>
      <c r="S342" s="201">
        <v>0</v>
      </c>
      <c r="T342" s="195">
        <v>34</v>
      </c>
      <c r="U342" s="201">
        <v>0</v>
      </c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</row>
    <row r="343" spans="1:68" x14ac:dyDescent="0.2">
      <c r="A343" s="313" t="s">
        <v>39</v>
      </c>
      <c r="B343" s="195">
        <v>21</v>
      </c>
      <c r="C343" s="201">
        <v>0</v>
      </c>
      <c r="D343" s="195">
        <v>4</v>
      </c>
      <c r="E343" s="201">
        <v>0</v>
      </c>
      <c r="F343" s="195">
        <v>0</v>
      </c>
      <c r="G343" s="201">
        <v>0</v>
      </c>
      <c r="H343" s="195">
        <v>0</v>
      </c>
      <c r="I343" s="201">
        <v>0</v>
      </c>
      <c r="J343" s="195">
        <v>0</v>
      </c>
      <c r="K343" s="201">
        <v>0</v>
      </c>
      <c r="L343" s="195">
        <v>0</v>
      </c>
      <c r="M343" s="201">
        <v>0</v>
      </c>
      <c r="N343" s="195">
        <v>0</v>
      </c>
      <c r="O343" s="201">
        <v>0</v>
      </c>
      <c r="P343" s="195">
        <v>0</v>
      </c>
      <c r="Q343" s="201">
        <v>0</v>
      </c>
      <c r="R343" s="195">
        <v>0</v>
      </c>
      <c r="S343" s="201">
        <v>0</v>
      </c>
      <c r="T343" s="195">
        <v>25</v>
      </c>
      <c r="U343" s="201">
        <v>0</v>
      </c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</row>
    <row r="344" spans="1:68" x14ac:dyDescent="0.2">
      <c r="A344" s="313" t="s">
        <v>40</v>
      </c>
      <c r="B344" s="195">
        <v>34</v>
      </c>
      <c r="C344" s="201">
        <v>2</v>
      </c>
      <c r="D344" s="195">
        <v>7</v>
      </c>
      <c r="E344" s="201">
        <v>0</v>
      </c>
      <c r="F344" s="195">
        <v>1</v>
      </c>
      <c r="G344" s="201">
        <v>0</v>
      </c>
      <c r="H344" s="195">
        <v>0</v>
      </c>
      <c r="I344" s="201">
        <v>0</v>
      </c>
      <c r="J344" s="195">
        <v>0</v>
      </c>
      <c r="K344" s="201">
        <v>0</v>
      </c>
      <c r="L344" s="195">
        <v>0</v>
      </c>
      <c r="M344" s="201">
        <v>0</v>
      </c>
      <c r="N344" s="195">
        <v>0</v>
      </c>
      <c r="O344" s="201">
        <v>0</v>
      </c>
      <c r="P344" s="195">
        <v>0</v>
      </c>
      <c r="Q344" s="201">
        <v>0</v>
      </c>
      <c r="R344" s="195">
        <v>0</v>
      </c>
      <c r="S344" s="201">
        <v>0</v>
      </c>
      <c r="T344" s="195">
        <v>42</v>
      </c>
      <c r="U344" s="201">
        <v>2</v>
      </c>
      <c r="V344" s="26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</row>
    <row r="345" spans="1:68" x14ac:dyDescent="0.2">
      <c r="A345" s="313" t="s">
        <v>41</v>
      </c>
      <c r="B345" s="195">
        <v>53</v>
      </c>
      <c r="C345" s="201">
        <v>0</v>
      </c>
      <c r="D345" s="195">
        <v>5</v>
      </c>
      <c r="E345" s="201">
        <v>0</v>
      </c>
      <c r="F345" s="195">
        <v>0</v>
      </c>
      <c r="G345" s="201">
        <v>0</v>
      </c>
      <c r="H345" s="195">
        <v>0</v>
      </c>
      <c r="I345" s="201">
        <v>0</v>
      </c>
      <c r="J345" s="195">
        <v>0</v>
      </c>
      <c r="K345" s="201">
        <v>0</v>
      </c>
      <c r="L345" s="195">
        <v>0</v>
      </c>
      <c r="M345" s="201">
        <v>0</v>
      </c>
      <c r="N345" s="195">
        <v>0</v>
      </c>
      <c r="O345" s="201">
        <v>0</v>
      </c>
      <c r="P345" s="195">
        <v>0</v>
      </c>
      <c r="Q345" s="201">
        <v>0</v>
      </c>
      <c r="R345" s="195">
        <v>0</v>
      </c>
      <c r="S345" s="201">
        <v>0</v>
      </c>
      <c r="T345" s="195">
        <v>58</v>
      </c>
      <c r="U345" s="201">
        <v>0</v>
      </c>
      <c r="V345" s="26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</row>
    <row r="346" spans="1:68" x14ac:dyDescent="0.2">
      <c r="A346" s="313" t="s">
        <v>42</v>
      </c>
      <c r="B346" s="195">
        <v>34</v>
      </c>
      <c r="C346" s="201">
        <v>1</v>
      </c>
      <c r="D346" s="195">
        <v>2</v>
      </c>
      <c r="E346" s="201">
        <v>1</v>
      </c>
      <c r="F346" s="195">
        <v>0</v>
      </c>
      <c r="G346" s="201">
        <v>0</v>
      </c>
      <c r="H346" s="195">
        <v>0</v>
      </c>
      <c r="I346" s="201">
        <v>0</v>
      </c>
      <c r="J346" s="195">
        <v>0</v>
      </c>
      <c r="K346" s="201">
        <v>0</v>
      </c>
      <c r="L346" s="195">
        <v>0</v>
      </c>
      <c r="M346" s="201">
        <v>0</v>
      </c>
      <c r="N346" s="195">
        <v>0</v>
      </c>
      <c r="O346" s="201">
        <v>0</v>
      </c>
      <c r="P346" s="195">
        <v>0</v>
      </c>
      <c r="Q346" s="201">
        <v>0</v>
      </c>
      <c r="R346" s="195">
        <v>0</v>
      </c>
      <c r="S346" s="201">
        <v>0</v>
      </c>
      <c r="T346" s="195">
        <v>36</v>
      </c>
      <c r="U346" s="201">
        <v>2</v>
      </c>
      <c r="V346" s="26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</row>
    <row r="347" spans="1:68" x14ac:dyDescent="0.2">
      <c r="A347" s="313" t="s">
        <v>43</v>
      </c>
      <c r="B347" s="195">
        <v>18</v>
      </c>
      <c r="C347" s="201">
        <v>0</v>
      </c>
      <c r="D347" s="195">
        <v>10</v>
      </c>
      <c r="E347" s="201">
        <v>0</v>
      </c>
      <c r="F347" s="195">
        <v>0</v>
      </c>
      <c r="G347" s="201">
        <v>0</v>
      </c>
      <c r="H347" s="195">
        <v>0</v>
      </c>
      <c r="I347" s="201">
        <v>0</v>
      </c>
      <c r="J347" s="195">
        <v>0</v>
      </c>
      <c r="K347" s="201">
        <v>0</v>
      </c>
      <c r="L347" s="195">
        <v>0</v>
      </c>
      <c r="M347" s="201">
        <v>0</v>
      </c>
      <c r="N347" s="195">
        <v>0</v>
      </c>
      <c r="O347" s="201">
        <v>0</v>
      </c>
      <c r="P347" s="195">
        <v>0</v>
      </c>
      <c r="Q347" s="201">
        <v>0</v>
      </c>
      <c r="R347" s="195">
        <v>0</v>
      </c>
      <c r="S347" s="201">
        <v>0</v>
      </c>
      <c r="T347" s="195">
        <v>28</v>
      </c>
      <c r="U347" s="201">
        <v>0</v>
      </c>
      <c r="V347" s="26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</row>
    <row r="348" spans="1:68" x14ac:dyDescent="0.2">
      <c r="A348" s="313" t="s">
        <v>44</v>
      </c>
      <c r="B348" s="195">
        <v>43</v>
      </c>
      <c r="C348" s="201">
        <v>2</v>
      </c>
      <c r="D348" s="195">
        <v>1</v>
      </c>
      <c r="E348" s="201">
        <v>0</v>
      </c>
      <c r="F348" s="195">
        <v>0</v>
      </c>
      <c r="G348" s="201">
        <v>0</v>
      </c>
      <c r="H348" s="195">
        <v>0</v>
      </c>
      <c r="I348" s="201">
        <v>0</v>
      </c>
      <c r="J348" s="195">
        <v>0</v>
      </c>
      <c r="K348" s="201">
        <v>0</v>
      </c>
      <c r="L348" s="195">
        <v>0</v>
      </c>
      <c r="M348" s="201">
        <v>0</v>
      </c>
      <c r="N348" s="195">
        <v>0</v>
      </c>
      <c r="O348" s="201">
        <v>0</v>
      </c>
      <c r="P348" s="195">
        <v>0</v>
      </c>
      <c r="Q348" s="201">
        <v>0</v>
      </c>
      <c r="R348" s="195">
        <v>0</v>
      </c>
      <c r="S348" s="201">
        <v>0</v>
      </c>
      <c r="T348" s="195">
        <v>44</v>
      </c>
      <c r="U348" s="201">
        <v>2</v>
      </c>
      <c r="V348" s="26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</row>
    <row r="349" spans="1:68" x14ac:dyDescent="0.2">
      <c r="A349" s="313" t="s">
        <v>45</v>
      </c>
      <c r="B349" s="195">
        <v>55</v>
      </c>
      <c r="C349" s="201">
        <v>4</v>
      </c>
      <c r="D349" s="195">
        <v>4</v>
      </c>
      <c r="E349" s="201">
        <v>0</v>
      </c>
      <c r="F349" s="195">
        <v>0</v>
      </c>
      <c r="G349" s="201">
        <v>0</v>
      </c>
      <c r="H349" s="195">
        <v>0</v>
      </c>
      <c r="I349" s="201">
        <v>0</v>
      </c>
      <c r="J349" s="195">
        <v>0</v>
      </c>
      <c r="K349" s="201">
        <v>0</v>
      </c>
      <c r="L349" s="195">
        <v>0</v>
      </c>
      <c r="M349" s="201">
        <v>0</v>
      </c>
      <c r="N349" s="195">
        <v>0</v>
      </c>
      <c r="O349" s="201">
        <v>0</v>
      </c>
      <c r="P349" s="195">
        <v>0</v>
      </c>
      <c r="Q349" s="201">
        <v>0</v>
      </c>
      <c r="R349" s="195">
        <v>0</v>
      </c>
      <c r="S349" s="201">
        <v>0</v>
      </c>
      <c r="T349" s="195">
        <v>59</v>
      </c>
      <c r="U349" s="201">
        <v>4</v>
      </c>
      <c r="V349" s="26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</row>
    <row r="350" spans="1:68" x14ac:dyDescent="0.2">
      <c r="A350" s="313" t="s">
        <v>46</v>
      </c>
      <c r="B350" s="195">
        <v>47</v>
      </c>
      <c r="C350" s="201">
        <v>3</v>
      </c>
      <c r="D350" s="195">
        <v>3</v>
      </c>
      <c r="E350" s="201">
        <v>0</v>
      </c>
      <c r="F350" s="195">
        <v>0</v>
      </c>
      <c r="G350" s="201">
        <v>0</v>
      </c>
      <c r="H350" s="195">
        <v>0</v>
      </c>
      <c r="I350" s="201">
        <v>0</v>
      </c>
      <c r="J350" s="195">
        <v>0</v>
      </c>
      <c r="K350" s="201">
        <v>0</v>
      </c>
      <c r="L350" s="195">
        <v>0</v>
      </c>
      <c r="M350" s="201">
        <v>0</v>
      </c>
      <c r="N350" s="195">
        <v>0</v>
      </c>
      <c r="O350" s="201">
        <v>0</v>
      </c>
      <c r="P350" s="195">
        <v>0</v>
      </c>
      <c r="Q350" s="201">
        <v>0</v>
      </c>
      <c r="R350" s="195">
        <v>0</v>
      </c>
      <c r="S350" s="201">
        <v>0</v>
      </c>
      <c r="T350" s="195">
        <v>50</v>
      </c>
      <c r="U350" s="201">
        <v>3</v>
      </c>
      <c r="V350" s="26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</row>
    <row r="351" spans="1:68" x14ac:dyDescent="0.2">
      <c r="A351" s="313" t="s">
        <v>47</v>
      </c>
      <c r="B351" s="195">
        <v>50</v>
      </c>
      <c r="C351" s="201">
        <v>3</v>
      </c>
      <c r="D351" s="195">
        <v>4</v>
      </c>
      <c r="E351" s="201">
        <v>0</v>
      </c>
      <c r="F351" s="195">
        <v>0</v>
      </c>
      <c r="G351" s="201">
        <v>0</v>
      </c>
      <c r="H351" s="195">
        <v>0</v>
      </c>
      <c r="I351" s="201">
        <v>0</v>
      </c>
      <c r="J351" s="195">
        <v>0</v>
      </c>
      <c r="K351" s="201">
        <v>0</v>
      </c>
      <c r="L351" s="195">
        <v>0</v>
      </c>
      <c r="M351" s="201">
        <v>0</v>
      </c>
      <c r="N351" s="195">
        <v>0</v>
      </c>
      <c r="O351" s="201">
        <v>0</v>
      </c>
      <c r="P351" s="195">
        <v>0</v>
      </c>
      <c r="Q351" s="201">
        <v>0</v>
      </c>
      <c r="R351" s="195">
        <v>0</v>
      </c>
      <c r="S351" s="201">
        <v>0</v>
      </c>
      <c r="T351" s="195">
        <v>54</v>
      </c>
      <c r="U351" s="201">
        <v>3</v>
      </c>
      <c r="V351" s="26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</row>
    <row r="352" spans="1:68" x14ac:dyDescent="0.2">
      <c r="A352" s="313" t="s">
        <v>48</v>
      </c>
      <c r="B352" s="195">
        <v>62</v>
      </c>
      <c r="C352" s="201">
        <v>4</v>
      </c>
      <c r="D352" s="195">
        <v>6</v>
      </c>
      <c r="E352" s="201">
        <v>0</v>
      </c>
      <c r="F352" s="195">
        <v>0</v>
      </c>
      <c r="G352" s="201">
        <v>0</v>
      </c>
      <c r="H352" s="195">
        <v>0</v>
      </c>
      <c r="I352" s="201">
        <v>0</v>
      </c>
      <c r="J352" s="195">
        <v>0</v>
      </c>
      <c r="K352" s="201">
        <v>0</v>
      </c>
      <c r="L352" s="195">
        <v>0</v>
      </c>
      <c r="M352" s="201">
        <v>0</v>
      </c>
      <c r="N352" s="195">
        <v>0</v>
      </c>
      <c r="O352" s="201">
        <v>0</v>
      </c>
      <c r="P352" s="195">
        <v>0</v>
      </c>
      <c r="Q352" s="201">
        <v>0</v>
      </c>
      <c r="R352" s="195">
        <v>0</v>
      </c>
      <c r="S352" s="201">
        <v>0</v>
      </c>
      <c r="T352" s="195">
        <v>68</v>
      </c>
      <c r="U352" s="201">
        <v>4</v>
      </c>
      <c r="V352" s="26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</row>
    <row r="353" spans="1:68" x14ac:dyDescent="0.2">
      <c r="A353" s="313" t="s">
        <v>49</v>
      </c>
      <c r="B353" s="195">
        <v>30</v>
      </c>
      <c r="C353" s="201">
        <v>0</v>
      </c>
      <c r="D353" s="195">
        <v>4</v>
      </c>
      <c r="E353" s="201">
        <v>0</v>
      </c>
      <c r="F353" s="195">
        <v>0</v>
      </c>
      <c r="G353" s="201">
        <v>0</v>
      </c>
      <c r="H353" s="195">
        <v>0</v>
      </c>
      <c r="I353" s="201">
        <v>0</v>
      </c>
      <c r="J353" s="195">
        <v>0</v>
      </c>
      <c r="K353" s="201">
        <v>0</v>
      </c>
      <c r="L353" s="195">
        <v>0</v>
      </c>
      <c r="M353" s="201">
        <v>0</v>
      </c>
      <c r="N353" s="195">
        <v>0</v>
      </c>
      <c r="O353" s="201">
        <v>0</v>
      </c>
      <c r="P353" s="195">
        <v>0</v>
      </c>
      <c r="Q353" s="201">
        <v>0</v>
      </c>
      <c r="R353" s="195">
        <v>0</v>
      </c>
      <c r="S353" s="201">
        <v>0</v>
      </c>
      <c r="T353" s="195">
        <v>34</v>
      </c>
      <c r="U353" s="201">
        <v>0</v>
      </c>
      <c r="V353" s="26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</row>
    <row r="354" spans="1:68" x14ac:dyDescent="0.2">
      <c r="A354" s="313" t="s">
        <v>50</v>
      </c>
      <c r="B354" s="195">
        <v>16</v>
      </c>
      <c r="C354" s="201">
        <v>0</v>
      </c>
      <c r="D354" s="195">
        <v>3</v>
      </c>
      <c r="E354" s="201">
        <v>0</v>
      </c>
      <c r="F354" s="195">
        <v>0</v>
      </c>
      <c r="G354" s="201">
        <v>0</v>
      </c>
      <c r="H354" s="195">
        <v>1</v>
      </c>
      <c r="I354" s="201">
        <v>0</v>
      </c>
      <c r="J354" s="195">
        <v>0</v>
      </c>
      <c r="K354" s="201">
        <v>0</v>
      </c>
      <c r="L354" s="195">
        <v>0</v>
      </c>
      <c r="M354" s="201">
        <v>0</v>
      </c>
      <c r="N354" s="195">
        <v>0</v>
      </c>
      <c r="O354" s="201">
        <v>0</v>
      </c>
      <c r="P354" s="195">
        <v>0</v>
      </c>
      <c r="Q354" s="201">
        <v>0</v>
      </c>
      <c r="R354" s="195">
        <v>0</v>
      </c>
      <c r="S354" s="201">
        <v>0</v>
      </c>
      <c r="T354" s="195">
        <v>20</v>
      </c>
      <c r="U354" s="201">
        <v>0</v>
      </c>
      <c r="V354" s="26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</row>
    <row r="355" spans="1:68" x14ac:dyDescent="0.2">
      <c r="A355" s="313" t="s">
        <v>51</v>
      </c>
      <c r="B355" s="195">
        <v>16</v>
      </c>
      <c r="C355" s="201">
        <v>0</v>
      </c>
      <c r="D355" s="195">
        <v>4</v>
      </c>
      <c r="E355" s="201">
        <v>0</v>
      </c>
      <c r="F355" s="195">
        <v>0</v>
      </c>
      <c r="G355" s="201">
        <v>0</v>
      </c>
      <c r="H355" s="195">
        <v>0</v>
      </c>
      <c r="I355" s="201">
        <v>0</v>
      </c>
      <c r="J355" s="195">
        <v>0</v>
      </c>
      <c r="K355" s="201">
        <v>0</v>
      </c>
      <c r="L355" s="195">
        <v>0</v>
      </c>
      <c r="M355" s="201">
        <v>0</v>
      </c>
      <c r="N355" s="195">
        <v>0</v>
      </c>
      <c r="O355" s="201">
        <v>0</v>
      </c>
      <c r="P355" s="195">
        <v>0</v>
      </c>
      <c r="Q355" s="201">
        <v>0</v>
      </c>
      <c r="R355" s="195">
        <v>0</v>
      </c>
      <c r="S355" s="201">
        <v>0</v>
      </c>
      <c r="T355" s="195">
        <v>20</v>
      </c>
      <c r="U355" s="201">
        <v>0</v>
      </c>
      <c r="V355" s="26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</row>
    <row r="356" spans="1:68" ht="10.5" thickBot="1" x14ac:dyDescent="0.25">
      <c r="A356" s="311" t="s">
        <v>52</v>
      </c>
      <c r="B356" s="195">
        <v>15</v>
      </c>
      <c r="C356" s="201">
        <v>0</v>
      </c>
      <c r="D356" s="195">
        <v>1</v>
      </c>
      <c r="E356" s="201">
        <v>0</v>
      </c>
      <c r="F356" s="195">
        <v>0</v>
      </c>
      <c r="G356" s="201">
        <v>0</v>
      </c>
      <c r="H356" s="195">
        <v>0</v>
      </c>
      <c r="I356" s="201">
        <v>0</v>
      </c>
      <c r="J356" s="195">
        <v>0</v>
      </c>
      <c r="K356" s="201">
        <v>0</v>
      </c>
      <c r="L356" s="195">
        <v>0</v>
      </c>
      <c r="M356" s="201">
        <v>0</v>
      </c>
      <c r="N356" s="195">
        <v>0</v>
      </c>
      <c r="O356" s="201">
        <v>0</v>
      </c>
      <c r="P356" s="195">
        <v>0</v>
      </c>
      <c r="Q356" s="201">
        <v>0</v>
      </c>
      <c r="R356" s="195">
        <v>0</v>
      </c>
      <c r="S356" s="201">
        <v>0</v>
      </c>
      <c r="T356" s="195">
        <v>16</v>
      </c>
      <c r="U356" s="201">
        <v>0</v>
      </c>
      <c r="V356" s="26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</row>
    <row r="357" spans="1:68" ht="11" thickTop="1" thickBot="1" x14ac:dyDescent="0.25">
      <c r="A357" s="312" t="s">
        <v>53</v>
      </c>
      <c r="B357" s="196">
        <v>583</v>
      </c>
      <c r="C357" s="202">
        <v>20</v>
      </c>
      <c r="D357" s="196">
        <v>74</v>
      </c>
      <c r="E357" s="202">
        <v>1</v>
      </c>
      <c r="F357" s="196">
        <v>2</v>
      </c>
      <c r="G357" s="202">
        <v>0</v>
      </c>
      <c r="H357" s="196">
        <v>1</v>
      </c>
      <c r="I357" s="202">
        <v>0</v>
      </c>
      <c r="J357" s="196">
        <v>0</v>
      </c>
      <c r="K357" s="202">
        <v>0</v>
      </c>
      <c r="L357" s="196">
        <v>0</v>
      </c>
      <c r="M357" s="202">
        <v>0</v>
      </c>
      <c r="N357" s="196">
        <v>0</v>
      </c>
      <c r="O357" s="202">
        <v>0</v>
      </c>
      <c r="P357" s="196">
        <v>0</v>
      </c>
      <c r="Q357" s="202">
        <v>0</v>
      </c>
      <c r="R357" s="196">
        <v>0</v>
      </c>
      <c r="S357" s="202">
        <v>0</v>
      </c>
      <c r="T357" s="196">
        <v>660</v>
      </c>
      <c r="U357" s="202">
        <v>21</v>
      </c>
      <c r="V357" s="26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</row>
    <row r="358" spans="1:68" ht="10.5" thickTop="1" x14ac:dyDescent="0.2">
      <c r="A358" s="313" t="s">
        <v>125</v>
      </c>
      <c r="B358" s="197">
        <v>0.8833333333333333</v>
      </c>
      <c r="C358" s="203">
        <v>3.0303030303030304E-2</v>
      </c>
      <c r="D358" s="197">
        <v>0.11212121212121212</v>
      </c>
      <c r="E358" s="203">
        <v>1.5151515151515152E-3</v>
      </c>
      <c r="F358" s="197">
        <v>3.0303030303030303E-3</v>
      </c>
      <c r="G358" s="203">
        <v>0</v>
      </c>
      <c r="H358" s="197">
        <v>1.5151515151515152E-3</v>
      </c>
      <c r="I358" s="203">
        <v>0</v>
      </c>
      <c r="J358" s="197">
        <v>0</v>
      </c>
      <c r="K358" s="203">
        <v>0</v>
      </c>
      <c r="L358" s="197">
        <v>0</v>
      </c>
      <c r="M358" s="203">
        <v>0</v>
      </c>
      <c r="N358" s="197">
        <v>0</v>
      </c>
      <c r="O358" s="203">
        <v>0</v>
      </c>
      <c r="P358" s="197">
        <v>0</v>
      </c>
      <c r="Q358" s="203">
        <v>0</v>
      </c>
      <c r="R358" s="197">
        <v>0</v>
      </c>
      <c r="S358" s="203">
        <v>0</v>
      </c>
      <c r="T358" s="197">
        <v>1</v>
      </c>
      <c r="U358" s="203">
        <v>3.1818181818181815E-2</v>
      </c>
      <c r="V358" s="26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</row>
    <row r="359" spans="1:68" x14ac:dyDescent="0.2">
      <c r="A359" s="313" t="s">
        <v>111</v>
      </c>
      <c r="B359" s="198">
        <v>508</v>
      </c>
      <c r="C359" s="204">
        <v>20</v>
      </c>
      <c r="D359" s="198">
        <v>60</v>
      </c>
      <c r="E359" s="204">
        <v>1</v>
      </c>
      <c r="F359" s="198">
        <v>2</v>
      </c>
      <c r="G359" s="204">
        <v>0</v>
      </c>
      <c r="H359" s="198">
        <v>0</v>
      </c>
      <c r="I359" s="204">
        <v>0</v>
      </c>
      <c r="J359" s="198">
        <v>0</v>
      </c>
      <c r="K359" s="204">
        <v>0</v>
      </c>
      <c r="L359" s="198">
        <v>0</v>
      </c>
      <c r="M359" s="204">
        <v>0</v>
      </c>
      <c r="N359" s="198">
        <v>0</v>
      </c>
      <c r="O359" s="204">
        <v>0</v>
      </c>
      <c r="P359" s="198">
        <v>0</v>
      </c>
      <c r="Q359" s="204">
        <v>0</v>
      </c>
      <c r="R359" s="198">
        <v>0</v>
      </c>
      <c r="S359" s="204">
        <v>0</v>
      </c>
      <c r="T359" s="198">
        <v>570</v>
      </c>
      <c r="U359" s="204">
        <v>21</v>
      </c>
      <c r="V359" s="26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</row>
    <row r="360" spans="1:68" ht="10.5" thickBot="1" x14ac:dyDescent="0.25">
      <c r="A360" s="311" t="s">
        <v>112</v>
      </c>
      <c r="B360" s="199">
        <v>75</v>
      </c>
      <c r="C360" s="205">
        <v>0</v>
      </c>
      <c r="D360" s="199">
        <v>14</v>
      </c>
      <c r="E360" s="205">
        <v>0</v>
      </c>
      <c r="F360" s="199">
        <v>0</v>
      </c>
      <c r="G360" s="205">
        <v>0</v>
      </c>
      <c r="H360" s="199">
        <v>1</v>
      </c>
      <c r="I360" s="205">
        <v>0</v>
      </c>
      <c r="J360" s="199">
        <v>0</v>
      </c>
      <c r="K360" s="205">
        <v>0</v>
      </c>
      <c r="L360" s="199">
        <v>0</v>
      </c>
      <c r="M360" s="205">
        <v>0</v>
      </c>
      <c r="N360" s="199">
        <v>0</v>
      </c>
      <c r="O360" s="205">
        <v>0</v>
      </c>
      <c r="P360" s="199">
        <v>0</v>
      </c>
      <c r="Q360" s="205">
        <v>0</v>
      </c>
      <c r="R360" s="199">
        <v>0</v>
      </c>
      <c r="S360" s="205">
        <v>0</v>
      </c>
      <c r="T360" s="199">
        <v>90</v>
      </c>
      <c r="U360" s="205">
        <v>0</v>
      </c>
      <c r="V360" s="26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</row>
    <row r="361" spans="1:68" ht="14" thickTop="1" thickBot="1" x14ac:dyDescent="0.35">
      <c r="A361" s="314" t="s">
        <v>54</v>
      </c>
      <c r="B361" s="292"/>
      <c r="C361" s="293"/>
      <c r="D361" s="293"/>
      <c r="E361" s="294"/>
      <c r="F361" s="294"/>
      <c r="G361" s="295"/>
      <c r="H361" s="294" t="s">
        <v>55</v>
      </c>
      <c r="I361" s="296">
        <v>639</v>
      </c>
      <c r="J361" s="54"/>
      <c r="K361" s="53"/>
      <c r="L361" s="60" t="s">
        <v>56</v>
      </c>
      <c r="M361" s="54">
        <v>21</v>
      </c>
      <c r="N361" s="58"/>
      <c r="O361" s="292"/>
      <c r="P361" s="295"/>
      <c r="Q361" s="297"/>
      <c r="R361" s="298" t="s">
        <v>57</v>
      </c>
      <c r="S361" s="298"/>
      <c r="T361" s="299">
        <v>681</v>
      </c>
      <c r="U361" s="300"/>
      <c r="V361" s="26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</row>
    <row r="362" spans="1:68" ht="13" thickTop="1" x14ac:dyDescent="0.25">
      <c r="A362" s="315" t="s">
        <v>58</v>
      </c>
      <c r="B362" s="33"/>
      <c r="C362" s="33"/>
      <c r="D362" s="34" t="s">
        <v>59</v>
      </c>
      <c r="E362" s="35">
        <v>17.393939393939394</v>
      </c>
      <c r="F362" s="32" t="s">
        <v>60</v>
      </c>
      <c r="G362" s="36"/>
      <c r="H362" s="34" t="s">
        <v>61</v>
      </c>
      <c r="I362" s="35">
        <v>15.952380952380953</v>
      </c>
      <c r="J362" s="32" t="s">
        <v>60</v>
      </c>
      <c r="K362" s="4"/>
      <c r="N362" s="301"/>
      <c r="O362" s="302"/>
      <c r="P362" s="302"/>
      <c r="Q362" s="302"/>
      <c r="R362" s="301"/>
      <c r="S362" s="301"/>
      <c r="T362" s="301"/>
      <c r="U362" s="301"/>
      <c r="V362" s="26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</row>
    <row r="363" spans="1:68" ht="6" customHeight="1" x14ac:dyDescent="0.2">
      <c r="V363" s="26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</row>
    <row r="364" spans="1:68" x14ac:dyDescent="0.2">
      <c r="V364" s="26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</row>
    <row r="365" spans="1:68" x14ac:dyDescent="0.2">
      <c r="V365" s="26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</row>
    <row r="366" spans="1:68" x14ac:dyDescent="0.2">
      <c r="V366" s="26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</row>
    <row r="367" spans="1:68" x14ac:dyDescent="0.2">
      <c r="V367" s="26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</row>
    <row r="368" spans="1:68" x14ac:dyDescent="0.2">
      <c r="V368" s="26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</row>
    <row r="369" spans="22:68" x14ac:dyDescent="0.2">
      <c r="V369" s="26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</row>
    <row r="370" spans="22:68" ht="10.5" x14ac:dyDescent="0.25">
      <c r="V370" s="28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</row>
    <row r="371" spans="22:68" x14ac:dyDescent="0.2">
      <c r="V371" s="29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</row>
    <row r="372" spans="22:68" x14ac:dyDescent="0.2">
      <c r="V372" s="30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</row>
    <row r="373" spans="22:68" ht="10.5" x14ac:dyDescent="0.25">
      <c r="V373" s="31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</row>
    <row r="374" spans="22:68" ht="10.5" x14ac:dyDescent="0.25">
      <c r="V374" s="31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</row>
    <row r="375" spans="22:68" x14ac:dyDescent="0.2"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</row>
    <row r="376" spans="22:68" ht="5.5" customHeight="1" x14ac:dyDescent="0.2"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</row>
    <row r="377" spans="22:68" x14ac:dyDescent="0.2"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</row>
    <row r="378" spans="22:68" x14ac:dyDescent="0.2"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</row>
    <row r="379" spans="22:68" x14ac:dyDescent="0.2"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</row>
    <row r="380" spans="22:68" x14ac:dyDescent="0.2"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</row>
    <row r="381" spans="22:68" x14ac:dyDescent="0.2"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</row>
    <row r="382" spans="22:68" x14ac:dyDescent="0.2"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</row>
    <row r="383" spans="22:68" x14ac:dyDescent="0.2"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</row>
    <row r="384" spans="22:68" x14ac:dyDescent="0.2"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</row>
    <row r="385" spans="1:68" x14ac:dyDescent="0.2"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</row>
    <row r="386" spans="1:68" x14ac:dyDescent="0.2"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</row>
    <row r="387" spans="1:68" x14ac:dyDescent="0.2"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</row>
    <row r="388" spans="1:68" ht="13" x14ac:dyDescent="0.3">
      <c r="A388" s="317">
        <v>1.5151515151515152E-3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</row>
    <row r="389" spans="1:68" ht="13" x14ac:dyDescent="0.3">
      <c r="A389" s="317"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</row>
    <row r="390" spans="1:68" ht="10.5" thickBot="1" x14ac:dyDescent="0.25"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</row>
    <row r="391" spans="1:68" ht="17" thickBot="1" x14ac:dyDescent="0.25">
      <c r="A391" s="318" t="s">
        <v>170</v>
      </c>
      <c r="B391" s="244"/>
      <c r="C391" s="244"/>
      <c r="D391" s="244"/>
      <c r="E391" s="244"/>
      <c r="F391" s="244"/>
      <c r="G391" s="244"/>
      <c r="H391" s="244"/>
      <c r="I391" s="244"/>
      <c r="J391" s="244"/>
      <c r="K391" s="244"/>
      <c r="L391" s="244"/>
      <c r="M391" s="244"/>
      <c r="N391" s="244"/>
      <c r="O391" s="244"/>
      <c r="P391" s="244"/>
      <c r="Q391" s="244"/>
      <c r="R391" s="244"/>
      <c r="S391" s="244"/>
      <c r="T391" s="244"/>
      <c r="U391" s="245"/>
      <c r="V391" s="37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</row>
    <row r="392" spans="1:68" ht="6.65" customHeight="1" x14ac:dyDescent="0.35">
      <c r="A392" s="319"/>
      <c r="B392" s="303"/>
      <c r="C392" s="303"/>
      <c r="D392" s="303"/>
      <c r="E392" s="303"/>
      <c r="F392" s="303"/>
      <c r="G392" s="303"/>
      <c r="H392" s="303"/>
      <c r="I392" s="303"/>
      <c r="J392" s="303"/>
      <c r="K392" s="303"/>
      <c r="L392" s="303"/>
      <c r="M392" s="303"/>
      <c r="N392" s="303"/>
      <c r="O392" s="303"/>
      <c r="P392" s="303"/>
      <c r="Q392" s="303"/>
      <c r="R392" s="303"/>
      <c r="S392" s="303"/>
      <c r="T392" s="303"/>
      <c r="U392" s="303"/>
      <c r="V392" s="37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</row>
    <row r="393" spans="1:68" ht="13" x14ac:dyDescent="0.3">
      <c r="A393" s="320" t="s">
        <v>75</v>
      </c>
      <c r="E393" s="10" t="s">
        <v>162</v>
      </c>
      <c r="I393" s="107" t="s">
        <v>91</v>
      </c>
      <c r="J393" s="108" t="s">
        <v>166</v>
      </c>
      <c r="K393" s="4"/>
      <c r="L393" s="11"/>
      <c r="M393" s="4"/>
      <c r="N393" s="4"/>
      <c r="O393" s="4" t="s">
        <v>94</v>
      </c>
      <c r="P393" s="61" t="s">
        <v>165</v>
      </c>
      <c r="V393" s="37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</row>
    <row r="394" spans="1:68" ht="10.5" thickBot="1" x14ac:dyDescent="0.25">
      <c r="A394" s="321" t="s">
        <v>4</v>
      </c>
      <c r="V394" s="37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</row>
    <row r="395" spans="1:68" ht="10.5" thickTop="1" x14ac:dyDescent="0.2">
      <c r="A395" s="310" t="s">
        <v>5</v>
      </c>
      <c r="B395" s="281" t="s">
        <v>6</v>
      </c>
      <c r="C395" s="282"/>
      <c r="D395" s="283" t="s">
        <v>7</v>
      </c>
      <c r="E395" s="282"/>
      <c r="F395" s="283" t="s">
        <v>8</v>
      </c>
      <c r="G395" s="282"/>
      <c r="H395" s="283" t="s">
        <v>9</v>
      </c>
      <c r="I395" s="282"/>
      <c r="J395" s="283" t="s">
        <v>10</v>
      </c>
      <c r="K395" s="282"/>
      <c r="L395" s="283" t="s">
        <v>11</v>
      </c>
      <c r="M395" s="282"/>
      <c r="N395" s="283" t="s">
        <v>12</v>
      </c>
      <c r="O395" s="282"/>
      <c r="P395" s="283" t="s">
        <v>13</v>
      </c>
      <c r="Q395" s="282"/>
      <c r="R395" s="283" t="s">
        <v>14</v>
      </c>
      <c r="S395" s="284"/>
      <c r="T395" s="285" t="s">
        <v>15</v>
      </c>
      <c r="U395" s="284"/>
      <c r="V395" s="37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</row>
    <row r="396" spans="1:68" ht="10.5" thickBot="1" x14ac:dyDescent="0.25">
      <c r="A396" s="311" t="s">
        <v>15</v>
      </c>
      <c r="B396" s="286" t="s">
        <v>16</v>
      </c>
      <c r="C396" s="287"/>
      <c r="D396" s="288" t="s">
        <v>17</v>
      </c>
      <c r="E396" s="287"/>
      <c r="F396" s="288" t="s">
        <v>18</v>
      </c>
      <c r="G396" s="287"/>
      <c r="H396" s="288" t="s">
        <v>19</v>
      </c>
      <c r="I396" s="287"/>
      <c r="J396" s="288" t="s">
        <v>20</v>
      </c>
      <c r="K396" s="287"/>
      <c r="L396" s="288" t="s">
        <v>21</v>
      </c>
      <c r="M396" s="287"/>
      <c r="N396" s="288" t="s">
        <v>22</v>
      </c>
      <c r="O396" s="287"/>
      <c r="P396" s="288" t="s">
        <v>23</v>
      </c>
      <c r="Q396" s="287"/>
      <c r="R396" s="288" t="s">
        <v>24</v>
      </c>
      <c r="S396" s="289"/>
      <c r="T396" s="290" t="s">
        <v>25</v>
      </c>
      <c r="U396" s="291"/>
      <c r="V396" s="37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</row>
    <row r="397" spans="1:68" ht="11.5" thickTop="1" thickBot="1" x14ac:dyDescent="0.3">
      <c r="A397" s="312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37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</row>
    <row r="398" spans="1:68" ht="10.5" thickTop="1" x14ac:dyDescent="0.2">
      <c r="A398" s="313" t="s">
        <v>29</v>
      </c>
      <c r="B398" s="195">
        <v>13</v>
      </c>
      <c r="C398" s="201">
        <v>1</v>
      </c>
      <c r="D398" s="195">
        <v>4</v>
      </c>
      <c r="E398" s="201">
        <v>0</v>
      </c>
      <c r="F398" s="195">
        <v>0</v>
      </c>
      <c r="G398" s="201">
        <v>0</v>
      </c>
      <c r="H398" s="195">
        <v>0</v>
      </c>
      <c r="I398" s="201">
        <v>0</v>
      </c>
      <c r="J398" s="195">
        <v>0</v>
      </c>
      <c r="K398" s="201">
        <v>0</v>
      </c>
      <c r="L398" s="195">
        <v>0</v>
      </c>
      <c r="M398" s="201">
        <v>0</v>
      </c>
      <c r="N398" s="195">
        <v>0</v>
      </c>
      <c r="O398" s="201">
        <v>0</v>
      </c>
      <c r="P398" s="195">
        <v>0</v>
      </c>
      <c r="Q398" s="201">
        <v>0</v>
      </c>
      <c r="R398" s="195">
        <v>0</v>
      </c>
      <c r="S398" s="201">
        <v>0</v>
      </c>
      <c r="T398" s="195">
        <v>17</v>
      </c>
      <c r="U398" s="201">
        <v>1</v>
      </c>
      <c r="V398" s="37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</row>
    <row r="399" spans="1:68" x14ac:dyDescent="0.2">
      <c r="A399" s="313" t="s">
        <v>30</v>
      </c>
      <c r="B399" s="195">
        <v>13</v>
      </c>
      <c r="C399" s="201">
        <v>1</v>
      </c>
      <c r="D399" s="195">
        <v>2</v>
      </c>
      <c r="E399" s="201">
        <v>0</v>
      </c>
      <c r="F399" s="195">
        <v>1</v>
      </c>
      <c r="G399" s="201">
        <v>0</v>
      </c>
      <c r="H399" s="195">
        <v>0</v>
      </c>
      <c r="I399" s="201">
        <v>0</v>
      </c>
      <c r="J399" s="195">
        <v>0</v>
      </c>
      <c r="K399" s="201">
        <v>0</v>
      </c>
      <c r="L399" s="195">
        <v>0</v>
      </c>
      <c r="M399" s="201">
        <v>0</v>
      </c>
      <c r="N399" s="195">
        <v>0</v>
      </c>
      <c r="O399" s="201">
        <v>0</v>
      </c>
      <c r="P399" s="195">
        <v>0</v>
      </c>
      <c r="Q399" s="201">
        <v>0</v>
      </c>
      <c r="R399" s="195">
        <v>0</v>
      </c>
      <c r="S399" s="201">
        <v>0</v>
      </c>
      <c r="T399" s="195">
        <v>16</v>
      </c>
      <c r="U399" s="201">
        <v>1</v>
      </c>
      <c r="V399" s="37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</row>
    <row r="400" spans="1:68" ht="12.5" x14ac:dyDescent="0.25">
      <c r="A400" s="313" t="s">
        <v>31</v>
      </c>
      <c r="B400" s="195">
        <v>2</v>
      </c>
      <c r="C400" s="201">
        <v>0</v>
      </c>
      <c r="D400" s="195">
        <v>2</v>
      </c>
      <c r="E400" s="201">
        <v>0</v>
      </c>
      <c r="F400" s="195">
        <v>0</v>
      </c>
      <c r="G400" s="201">
        <v>0</v>
      </c>
      <c r="H400" s="195">
        <v>0</v>
      </c>
      <c r="I400" s="201">
        <v>0</v>
      </c>
      <c r="J400" s="195">
        <v>0</v>
      </c>
      <c r="K400" s="201">
        <v>0</v>
      </c>
      <c r="L400" s="195">
        <v>0</v>
      </c>
      <c r="M400" s="201">
        <v>0</v>
      </c>
      <c r="N400" s="195">
        <v>0</v>
      </c>
      <c r="O400" s="201">
        <v>0</v>
      </c>
      <c r="P400" s="195">
        <v>0</v>
      </c>
      <c r="Q400" s="201">
        <v>0</v>
      </c>
      <c r="R400" s="195">
        <v>0</v>
      </c>
      <c r="S400" s="201">
        <v>0</v>
      </c>
      <c r="T400" s="195">
        <v>4</v>
      </c>
      <c r="U400" s="201">
        <v>0</v>
      </c>
      <c r="V400" s="40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</row>
    <row r="401" spans="1:68" ht="12.5" x14ac:dyDescent="0.25">
      <c r="A401" s="313" t="s">
        <v>32</v>
      </c>
      <c r="B401" s="195">
        <v>6</v>
      </c>
      <c r="C401" s="201">
        <v>0</v>
      </c>
      <c r="D401" s="195">
        <v>1</v>
      </c>
      <c r="E401" s="201">
        <v>0</v>
      </c>
      <c r="F401" s="195">
        <v>0</v>
      </c>
      <c r="G401" s="201">
        <v>0</v>
      </c>
      <c r="H401" s="195">
        <v>0</v>
      </c>
      <c r="I401" s="201">
        <v>0</v>
      </c>
      <c r="J401" s="195">
        <v>0</v>
      </c>
      <c r="K401" s="201">
        <v>0</v>
      </c>
      <c r="L401" s="195">
        <v>0</v>
      </c>
      <c r="M401" s="201">
        <v>0</v>
      </c>
      <c r="N401" s="195">
        <v>0</v>
      </c>
      <c r="O401" s="201">
        <v>0</v>
      </c>
      <c r="P401" s="195">
        <v>0</v>
      </c>
      <c r="Q401" s="201">
        <v>0</v>
      </c>
      <c r="R401" s="195">
        <v>0</v>
      </c>
      <c r="S401" s="201">
        <v>0</v>
      </c>
      <c r="T401" s="195">
        <v>7</v>
      </c>
      <c r="U401" s="201">
        <v>0</v>
      </c>
      <c r="V401" s="40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</row>
    <row r="402" spans="1:68" x14ac:dyDescent="0.2">
      <c r="A402" s="313" t="s">
        <v>33</v>
      </c>
      <c r="B402" s="195">
        <v>4</v>
      </c>
      <c r="C402" s="201">
        <v>0</v>
      </c>
      <c r="D402" s="195">
        <v>0</v>
      </c>
      <c r="E402" s="201">
        <v>0</v>
      </c>
      <c r="F402" s="195">
        <v>0</v>
      </c>
      <c r="G402" s="201">
        <v>0</v>
      </c>
      <c r="H402" s="195">
        <v>0</v>
      </c>
      <c r="I402" s="201">
        <v>0</v>
      </c>
      <c r="J402" s="195">
        <v>0</v>
      </c>
      <c r="K402" s="201">
        <v>0</v>
      </c>
      <c r="L402" s="195">
        <v>0</v>
      </c>
      <c r="M402" s="201">
        <v>0</v>
      </c>
      <c r="N402" s="195">
        <v>0</v>
      </c>
      <c r="O402" s="201">
        <v>0</v>
      </c>
      <c r="P402" s="195">
        <v>0</v>
      </c>
      <c r="Q402" s="201">
        <v>0</v>
      </c>
      <c r="R402" s="195">
        <v>0</v>
      </c>
      <c r="S402" s="201">
        <v>0</v>
      </c>
      <c r="T402" s="195">
        <v>4</v>
      </c>
      <c r="U402" s="201">
        <v>0</v>
      </c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</row>
    <row r="403" spans="1:68" x14ac:dyDescent="0.2">
      <c r="A403" s="313" t="s">
        <v>34</v>
      </c>
      <c r="B403" s="195">
        <v>2</v>
      </c>
      <c r="C403" s="201">
        <v>0</v>
      </c>
      <c r="D403" s="195">
        <v>0</v>
      </c>
      <c r="E403" s="201">
        <v>0</v>
      </c>
      <c r="F403" s="195">
        <v>0</v>
      </c>
      <c r="G403" s="201">
        <v>0</v>
      </c>
      <c r="H403" s="195">
        <v>0</v>
      </c>
      <c r="I403" s="201">
        <v>0</v>
      </c>
      <c r="J403" s="195">
        <v>0</v>
      </c>
      <c r="K403" s="201">
        <v>0</v>
      </c>
      <c r="L403" s="195">
        <v>0</v>
      </c>
      <c r="M403" s="201">
        <v>0</v>
      </c>
      <c r="N403" s="195">
        <v>0</v>
      </c>
      <c r="O403" s="201">
        <v>0</v>
      </c>
      <c r="P403" s="195">
        <v>0</v>
      </c>
      <c r="Q403" s="201">
        <v>0</v>
      </c>
      <c r="R403" s="195">
        <v>0</v>
      </c>
      <c r="S403" s="201">
        <v>0</v>
      </c>
      <c r="T403" s="195">
        <v>2</v>
      </c>
      <c r="U403" s="201">
        <v>0</v>
      </c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</row>
    <row r="404" spans="1:68" x14ac:dyDescent="0.2">
      <c r="A404" s="313" t="s">
        <v>35</v>
      </c>
      <c r="B404" s="195">
        <v>6</v>
      </c>
      <c r="C404" s="201">
        <v>0</v>
      </c>
      <c r="D404" s="195">
        <v>1</v>
      </c>
      <c r="E404" s="201">
        <v>0</v>
      </c>
      <c r="F404" s="195">
        <v>0</v>
      </c>
      <c r="G404" s="201">
        <v>0</v>
      </c>
      <c r="H404" s="195">
        <v>0</v>
      </c>
      <c r="I404" s="201">
        <v>0</v>
      </c>
      <c r="J404" s="195">
        <v>0</v>
      </c>
      <c r="K404" s="201">
        <v>0</v>
      </c>
      <c r="L404" s="195">
        <v>0</v>
      </c>
      <c r="M404" s="201">
        <v>0</v>
      </c>
      <c r="N404" s="195">
        <v>0</v>
      </c>
      <c r="O404" s="201">
        <v>0</v>
      </c>
      <c r="P404" s="195">
        <v>0</v>
      </c>
      <c r="Q404" s="201">
        <v>0</v>
      </c>
      <c r="R404" s="195">
        <v>0</v>
      </c>
      <c r="S404" s="201">
        <v>0</v>
      </c>
      <c r="T404" s="195">
        <v>7</v>
      </c>
      <c r="U404" s="201">
        <v>0</v>
      </c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</row>
    <row r="405" spans="1:68" x14ac:dyDescent="0.2">
      <c r="A405" s="313" t="s">
        <v>36</v>
      </c>
      <c r="B405" s="195">
        <v>2</v>
      </c>
      <c r="C405" s="201">
        <v>0</v>
      </c>
      <c r="D405" s="195">
        <v>0</v>
      </c>
      <c r="E405" s="201">
        <v>0</v>
      </c>
      <c r="F405" s="195">
        <v>0</v>
      </c>
      <c r="G405" s="201">
        <v>0</v>
      </c>
      <c r="H405" s="195">
        <v>0</v>
      </c>
      <c r="I405" s="201">
        <v>0</v>
      </c>
      <c r="J405" s="195">
        <v>0</v>
      </c>
      <c r="K405" s="201">
        <v>0</v>
      </c>
      <c r="L405" s="195">
        <v>0</v>
      </c>
      <c r="M405" s="201">
        <v>0</v>
      </c>
      <c r="N405" s="195">
        <v>0</v>
      </c>
      <c r="O405" s="201">
        <v>0</v>
      </c>
      <c r="P405" s="195">
        <v>0</v>
      </c>
      <c r="Q405" s="201">
        <v>0</v>
      </c>
      <c r="R405" s="195">
        <v>0</v>
      </c>
      <c r="S405" s="201">
        <v>0</v>
      </c>
      <c r="T405" s="195">
        <v>2</v>
      </c>
      <c r="U405" s="201">
        <v>0</v>
      </c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</row>
    <row r="406" spans="1:68" ht="15.5" x14ac:dyDescent="0.35">
      <c r="A406" s="313" t="s">
        <v>37</v>
      </c>
      <c r="B406" s="195">
        <v>5</v>
      </c>
      <c r="C406" s="201">
        <v>0</v>
      </c>
      <c r="D406" s="195">
        <v>0</v>
      </c>
      <c r="E406" s="201">
        <v>0</v>
      </c>
      <c r="F406" s="195">
        <v>0</v>
      </c>
      <c r="G406" s="201">
        <v>0</v>
      </c>
      <c r="H406" s="195">
        <v>0</v>
      </c>
      <c r="I406" s="201">
        <v>0</v>
      </c>
      <c r="J406" s="195">
        <v>0</v>
      </c>
      <c r="K406" s="201">
        <v>0</v>
      </c>
      <c r="L406" s="195">
        <v>0</v>
      </c>
      <c r="M406" s="201">
        <v>0</v>
      </c>
      <c r="N406" s="195">
        <v>0</v>
      </c>
      <c r="O406" s="201">
        <v>0</v>
      </c>
      <c r="P406" s="195">
        <v>0</v>
      </c>
      <c r="Q406" s="201">
        <v>0</v>
      </c>
      <c r="R406" s="195">
        <v>0</v>
      </c>
      <c r="S406" s="201">
        <v>0</v>
      </c>
      <c r="T406" s="195">
        <v>5</v>
      </c>
      <c r="U406" s="201">
        <v>0</v>
      </c>
      <c r="V406" s="8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</row>
    <row r="407" spans="1:68" x14ac:dyDescent="0.2">
      <c r="A407" s="313" t="s">
        <v>38</v>
      </c>
      <c r="B407" s="195">
        <v>14</v>
      </c>
      <c r="C407" s="201">
        <v>0</v>
      </c>
      <c r="D407" s="195">
        <v>0</v>
      </c>
      <c r="E407" s="201">
        <v>0</v>
      </c>
      <c r="F407" s="195">
        <v>0</v>
      </c>
      <c r="G407" s="201">
        <v>0</v>
      </c>
      <c r="H407" s="195">
        <v>0</v>
      </c>
      <c r="I407" s="201">
        <v>0</v>
      </c>
      <c r="J407" s="195">
        <v>0</v>
      </c>
      <c r="K407" s="201">
        <v>0</v>
      </c>
      <c r="L407" s="195">
        <v>0</v>
      </c>
      <c r="M407" s="201">
        <v>0</v>
      </c>
      <c r="N407" s="195">
        <v>0</v>
      </c>
      <c r="O407" s="201">
        <v>0</v>
      </c>
      <c r="P407" s="195">
        <v>0</v>
      </c>
      <c r="Q407" s="201">
        <v>0</v>
      </c>
      <c r="R407" s="195">
        <v>0</v>
      </c>
      <c r="S407" s="201">
        <v>0</v>
      </c>
      <c r="T407" s="195">
        <v>14</v>
      </c>
      <c r="U407" s="201">
        <v>0</v>
      </c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</row>
    <row r="408" spans="1:68" x14ac:dyDescent="0.2">
      <c r="A408" s="313" t="s">
        <v>39</v>
      </c>
      <c r="B408" s="195">
        <v>18</v>
      </c>
      <c r="C408" s="201">
        <v>2</v>
      </c>
      <c r="D408" s="195">
        <v>4</v>
      </c>
      <c r="E408" s="201">
        <v>0</v>
      </c>
      <c r="F408" s="195">
        <v>0</v>
      </c>
      <c r="G408" s="201">
        <v>0</v>
      </c>
      <c r="H408" s="195">
        <v>0</v>
      </c>
      <c r="I408" s="201">
        <v>0</v>
      </c>
      <c r="J408" s="195">
        <v>0</v>
      </c>
      <c r="K408" s="201">
        <v>0</v>
      </c>
      <c r="L408" s="195">
        <v>0</v>
      </c>
      <c r="M408" s="201">
        <v>0</v>
      </c>
      <c r="N408" s="195">
        <v>0</v>
      </c>
      <c r="O408" s="201">
        <v>0</v>
      </c>
      <c r="P408" s="195">
        <v>0</v>
      </c>
      <c r="Q408" s="201">
        <v>0</v>
      </c>
      <c r="R408" s="195">
        <v>0</v>
      </c>
      <c r="S408" s="201">
        <v>0</v>
      </c>
      <c r="T408" s="195">
        <v>22</v>
      </c>
      <c r="U408" s="201">
        <v>2</v>
      </c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</row>
    <row r="409" spans="1:68" x14ac:dyDescent="0.2">
      <c r="A409" s="313" t="s">
        <v>40</v>
      </c>
      <c r="B409" s="195">
        <v>37</v>
      </c>
      <c r="C409" s="201">
        <v>2</v>
      </c>
      <c r="D409" s="195">
        <v>4</v>
      </c>
      <c r="E409" s="201">
        <v>0</v>
      </c>
      <c r="F409" s="195">
        <v>0</v>
      </c>
      <c r="G409" s="201">
        <v>0</v>
      </c>
      <c r="H409" s="195">
        <v>0</v>
      </c>
      <c r="I409" s="201">
        <v>0</v>
      </c>
      <c r="J409" s="195">
        <v>0</v>
      </c>
      <c r="K409" s="201">
        <v>0</v>
      </c>
      <c r="L409" s="195">
        <v>0</v>
      </c>
      <c r="M409" s="201">
        <v>0</v>
      </c>
      <c r="N409" s="195">
        <v>0</v>
      </c>
      <c r="O409" s="201">
        <v>0</v>
      </c>
      <c r="P409" s="195">
        <v>0</v>
      </c>
      <c r="Q409" s="201">
        <v>0</v>
      </c>
      <c r="R409" s="195">
        <v>0</v>
      </c>
      <c r="S409" s="201">
        <v>0</v>
      </c>
      <c r="T409" s="195">
        <v>41</v>
      </c>
      <c r="U409" s="201">
        <v>2</v>
      </c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</row>
    <row r="410" spans="1:68" x14ac:dyDescent="0.2">
      <c r="A410" s="313" t="s">
        <v>41</v>
      </c>
      <c r="B410" s="195">
        <v>46</v>
      </c>
      <c r="C410" s="201">
        <v>1</v>
      </c>
      <c r="D410" s="195">
        <v>6</v>
      </c>
      <c r="E410" s="201">
        <v>0</v>
      </c>
      <c r="F410" s="195">
        <v>0</v>
      </c>
      <c r="G410" s="201">
        <v>0</v>
      </c>
      <c r="H410" s="195">
        <v>0</v>
      </c>
      <c r="I410" s="201">
        <v>0</v>
      </c>
      <c r="J410" s="195">
        <v>0</v>
      </c>
      <c r="K410" s="201">
        <v>0</v>
      </c>
      <c r="L410" s="195">
        <v>0</v>
      </c>
      <c r="M410" s="201">
        <v>0</v>
      </c>
      <c r="N410" s="195">
        <v>0</v>
      </c>
      <c r="O410" s="201">
        <v>0</v>
      </c>
      <c r="P410" s="195">
        <v>0</v>
      </c>
      <c r="Q410" s="201">
        <v>0</v>
      </c>
      <c r="R410" s="195">
        <v>0</v>
      </c>
      <c r="S410" s="201">
        <v>0</v>
      </c>
      <c r="T410" s="195">
        <v>52</v>
      </c>
      <c r="U410" s="201">
        <v>1</v>
      </c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</row>
    <row r="411" spans="1:68" x14ac:dyDescent="0.2">
      <c r="A411" s="313" t="s">
        <v>42</v>
      </c>
      <c r="B411" s="195">
        <v>36</v>
      </c>
      <c r="C411" s="201">
        <v>1</v>
      </c>
      <c r="D411" s="195">
        <v>5</v>
      </c>
      <c r="E411" s="201">
        <v>0</v>
      </c>
      <c r="F411" s="195">
        <v>0</v>
      </c>
      <c r="G411" s="201">
        <v>0</v>
      </c>
      <c r="H411" s="195">
        <v>0</v>
      </c>
      <c r="I411" s="201">
        <v>0</v>
      </c>
      <c r="J411" s="195">
        <v>0</v>
      </c>
      <c r="K411" s="201">
        <v>0</v>
      </c>
      <c r="L411" s="195">
        <v>0</v>
      </c>
      <c r="M411" s="201">
        <v>0</v>
      </c>
      <c r="N411" s="195">
        <v>0</v>
      </c>
      <c r="O411" s="201">
        <v>0</v>
      </c>
      <c r="P411" s="195">
        <v>0</v>
      </c>
      <c r="Q411" s="201">
        <v>0</v>
      </c>
      <c r="R411" s="195">
        <v>0</v>
      </c>
      <c r="S411" s="201">
        <v>0</v>
      </c>
      <c r="T411" s="195">
        <v>41</v>
      </c>
      <c r="U411" s="201">
        <v>1</v>
      </c>
      <c r="V411" s="26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</row>
    <row r="412" spans="1:68" x14ac:dyDescent="0.2">
      <c r="A412" s="313" t="s">
        <v>43</v>
      </c>
      <c r="B412" s="195">
        <v>30</v>
      </c>
      <c r="C412" s="201">
        <v>0</v>
      </c>
      <c r="D412" s="195">
        <v>1</v>
      </c>
      <c r="E412" s="201">
        <v>0</v>
      </c>
      <c r="F412" s="195">
        <v>0</v>
      </c>
      <c r="G412" s="201">
        <v>0</v>
      </c>
      <c r="H412" s="195">
        <v>0</v>
      </c>
      <c r="I412" s="201">
        <v>0</v>
      </c>
      <c r="J412" s="195">
        <v>0</v>
      </c>
      <c r="K412" s="201">
        <v>0</v>
      </c>
      <c r="L412" s="195">
        <v>0</v>
      </c>
      <c r="M412" s="201">
        <v>0</v>
      </c>
      <c r="N412" s="195">
        <v>0</v>
      </c>
      <c r="O412" s="201">
        <v>0</v>
      </c>
      <c r="P412" s="195">
        <v>0</v>
      </c>
      <c r="Q412" s="201">
        <v>0</v>
      </c>
      <c r="R412" s="195">
        <v>0</v>
      </c>
      <c r="S412" s="201">
        <v>0</v>
      </c>
      <c r="T412" s="195">
        <v>31</v>
      </c>
      <c r="U412" s="201">
        <v>0</v>
      </c>
      <c r="V412" s="26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</row>
    <row r="413" spans="1:68" x14ac:dyDescent="0.2">
      <c r="A413" s="313" t="s">
        <v>44</v>
      </c>
      <c r="B413" s="195">
        <v>28</v>
      </c>
      <c r="C413" s="201">
        <v>0</v>
      </c>
      <c r="D413" s="195">
        <v>0</v>
      </c>
      <c r="E413" s="201">
        <v>0</v>
      </c>
      <c r="F413" s="195">
        <v>0</v>
      </c>
      <c r="G413" s="201">
        <v>0</v>
      </c>
      <c r="H413" s="195">
        <v>0</v>
      </c>
      <c r="I413" s="201">
        <v>0</v>
      </c>
      <c r="J413" s="195">
        <v>0</v>
      </c>
      <c r="K413" s="201">
        <v>0</v>
      </c>
      <c r="L413" s="195">
        <v>0</v>
      </c>
      <c r="M413" s="201">
        <v>0</v>
      </c>
      <c r="N413" s="195">
        <v>0</v>
      </c>
      <c r="O413" s="201">
        <v>0</v>
      </c>
      <c r="P413" s="195">
        <v>0</v>
      </c>
      <c r="Q413" s="201">
        <v>0</v>
      </c>
      <c r="R413" s="195">
        <v>0</v>
      </c>
      <c r="S413" s="201">
        <v>0</v>
      </c>
      <c r="T413" s="195">
        <v>28</v>
      </c>
      <c r="U413" s="201">
        <v>0</v>
      </c>
      <c r="V413" s="26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</row>
    <row r="414" spans="1:68" x14ac:dyDescent="0.2">
      <c r="A414" s="313" t="s">
        <v>45</v>
      </c>
      <c r="B414" s="195">
        <v>52</v>
      </c>
      <c r="C414" s="201">
        <v>2</v>
      </c>
      <c r="D414" s="195">
        <v>7</v>
      </c>
      <c r="E414" s="201">
        <v>0</v>
      </c>
      <c r="F414" s="195">
        <v>0</v>
      </c>
      <c r="G414" s="201">
        <v>0</v>
      </c>
      <c r="H414" s="195">
        <v>0</v>
      </c>
      <c r="I414" s="201">
        <v>0</v>
      </c>
      <c r="J414" s="195">
        <v>0</v>
      </c>
      <c r="K414" s="201">
        <v>0</v>
      </c>
      <c r="L414" s="195">
        <v>0</v>
      </c>
      <c r="M414" s="201">
        <v>0</v>
      </c>
      <c r="N414" s="195">
        <v>0</v>
      </c>
      <c r="O414" s="201">
        <v>0</v>
      </c>
      <c r="P414" s="195">
        <v>0</v>
      </c>
      <c r="Q414" s="201">
        <v>0</v>
      </c>
      <c r="R414" s="195">
        <v>0</v>
      </c>
      <c r="S414" s="201">
        <v>0</v>
      </c>
      <c r="T414" s="195">
        <v>59</v>
      </c>
      <c r="U414" s="201">
        <v>2</v>
      </c>
      <c r="V414" s="26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</row>
    <row r="415" spans="1:68" x14ac:dyDescent="0.2">
      <c r="A415" s="313" t="s">
        <v>46</v>
      </c>
      <c r="B415" s="195">
        <v>38</v>
      </c>
      <c r="C415" s="201">
        <v>1</v>
      </c>
      <c r="D415" s="195">
        <v>4</v>
      </c>
      <c r="E415" s="201">
        <v>0</v>
      </c>
      <c r="F415" s="195">
        <v>0</v>
      </c>
      <c r="G415" s="201">
        <v>0</v>
      </c>
      <c r="H415" s="195">
        <v>0</v>
      </c>
      <c r="I415" s="201">
        <v>0</v>
      </c>
      <c r="J415" s="195">
        <v>0</v>
      </c>
      <c r="K415" s="201">
        <v>0</v>
      </c>
      <c r="L415" s="195">
        <v>0</v>
      </c>
      <c r="M415" s="201">
        <v>0</v>
      </c>
      <c r="N415" s="195">
        <v>0</v>
      </c>
      <c r="O415" s="201">
        <v>0</v>
      </c>
      <c r="P415" s="195">
        <v>0</v>
      </c>
      <c r="Q415" s="201">
        <v>0</v>
      </c>
      <c r="R415" s="195">
        <v>0</v>
      </c>
      <c r="S415" s="201">
        <v>0</v>
      </c>
      <c r="T415" s="195">
        <v>42</v>
      </c>
      <c r="U415" s="201">
        <v>1</v>
      </c>
      <c r="V415" s="26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</row>
    <row r="416" spans="1:68" x14ac:dyDescent="0.2">
      <c r="A416" s="313" t="s">
        <v>47</v>
      </c>
      <c r="B416" s="195">
        <v>57</v>
      </c>
      <c r="C416" s="201">
        <v>0</v>
      </c>
      <c r="D416" s="195">
        <v>3</v>
      </c>
      <c r="E416" s="201">
        <v>0</v>
      </c>
      <c r="F416" s="195">
        <v>0</v>
      </c>
      <c r="G416" s="201">
        <v>0</v>
      </c>
      <c r="H416" s="195">
        <v>0</v>
      </c>
      <c r="I416" s="201">
        <v>0</v>
      </c>
      <c r="J416" s="195">
        <v>0</v>
      </c>
      <c r="K416" s="201">
        <v>0</v>
      </c>
      <c r="L416" s="195">
        <v>0</v>
      </c>
      <c r="M416" s="201">
        <v>0</v>
      </c>
      <c r="N416" s="195">
        <v>0</v>
      </c>
      <c r="O416" s="201">
        <v>0</v>
      </c>
      <c r="P416" s="195">
        <v>0</v>
      </c>
      <c r="Q416" s="201">
        <v>0</v>
      </c>
      <c r="R416" s="195">
        <v>0</v>
      </c>
      <c r="S416" s="201">
        <v>0</v>
      </c>
      <c r="T416" s="195">
        <v>60</v>
      </c>
      <c r="U416" s="201">
        <v>0</v>
      </c>
      <c r="V416" s="26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</row>
    <row r="417" spans="1:68" x14ac:dyDescent="0.2">
      <c r="A417" s="313" t="s">
        <v>48</v>
      </c>
      <c r="B417" s="195">
        <v>55</v>
      </c>
      <c r="C417" s="201">
        <v>0</v>
      </c>
      <c r="D417" s="195">
        <v>4</v>
      </c>
      <c r="E417" s="201">
        <v>0</v>
      </c>
      <c r="F417" s="195">
        <v>0</v>
      </c>
      <c r="G417" s="201">
        <v>0</v>
      </c>
      <c r="H417" s="195">
        <v>0</v>
      </c>
      <c r="I417" s="201">
        <v>0</v>
      </c>
      <c r="J417" s="195">
        <v>0</v>
      </c>
      <c r="K417" s="201">
        <v>0</v>
      </c>
      <c r="L417" s="195">
        <v>0</v>
      </c>
      <c r="M417" s="201">
        <v>0</v>
      </c>
      <c r="N417" s="195">
        <v>0</v>
      </c>
      <c r="O417" s="201">
        <v>0</v>
      </c>
      <c r="P417" s="195">
        <v>0</v>
      </c>
      <c r="Q417" s="201">
        <v>0</v>
      </c>
      <c r="R417" s="195">
        <v>0</v>
      </c>
      <c r="S417" s="201">
        <v>0</v>
      </c>
      <c r="T417" s="195">
        <v>59</v>
      </c>
      <c r="U417" s="201">
        <v>0</v>
      </c>
      <c r="V417" s="26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</row>
    <row r="418" spans="1:68" x14ac:dyDescent="0.2">
      <c r="A418" s="313" t="s">
        <v>49</v>
      </c>
      <c r="B418" s="195">
        <v>42</v>
      </c>
      <c r="C418" s="201">
        <v>0</v>
      </c>
      <c r="D418" s="195">
        <v>2</v>
      </c>
      <c r="E418" s="201">
        <v>0</v>
      </c>
      <c r="F418" s="195">
        <v>0</v>
      </c>
      <c r="G418" s="201">
        <v>0</v>
      </c>
      <c r="H418" s="195">
        <v>0</v>
      </c>
      <c r="I418" s="201">
        <v>0</v>
      </c>
      <c r="J418" s="195">
        <v>0</v>
      </c>
      <c r="K418" s="201">
        <v>0</v>
      </c>
      <c r="L418" s="195">
        <v>0</v>
      </c>
      <c r="M418" s="201">
        <v>0</v>
      </c>
      <c r="N418" s="195">
        <v>0</v>
      </c>
      <c r="O418" s="201">
        <v>0</v>
      </c>
      <c r="P418" s="195">
        <v>0</v>
      </c>
      <c r="Q418" s="201">
        <v>0</v>
      </c>
      <c r="R418" s="195">
        <v>0</v>
      </c>
      <c r="S418" s="201">
        <v>0</v>
      </c>
      <c r="T418" s="195">
        <v>44</v>
      </c>
      <c r="U418" s="201">
        <v>0</v>
      </c>
      <c r="V418" s="26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</row>
    <row r="419" spans="1:68" x14ac:dyDescent="0.2">
      <c r="A419" s="313" t="s">
        <v>50</v>
      </c>
      <c r="B419" s="195">
        <v>23</v>
      </c>
      <c r="C419" s="201">
        <v>1</v>
      </c>
      <c r="D419" s="195">
        <v>3</v>
      </c>
      <c r="E419" s="201">
        <v>0</v>
      </c>
      <c r="F419" s="195">
        <v>0</v>
      </c>
      <c r="G419" s="201">
        <v>0</v>
      </c>
      <c r="H419" s="195">
        <v>0</v>
      </c>
      <c r="I419" s="201">
        <v>0</v>
      </c>
      <c r="J419" s="195">
        <v>0</v>
      </c>
      <c r="K419" s="201">
        <v>0</v>
      </c>
      <c r="L419" s="195">
        <v>0</v>
      </c>
      <c r="M419" s="201">
        <v>0</v>
      </c>
      <c r="N419" s="195">
        <v>0</v>
      </c>
      <c r="O419" s="201">
        <v>0</v>
      </c>
      <c r="P419" s="195">
        <v>0</v>
      </c>
      <c r="Q419" s="201">
        <v>0</v>
      </c>
      <c r="R419" s="195">
        <v>0</v>
      </c>
      <c r="S419" s="201">
        <v>0</v>
      </c>
      <c r="T419" s="195">
        <v>26</v>
      </c>
      <c r="U419" s="201">
        <v>1</v>
      </c>
      <c r="V419" s="26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</row>
    <row r="420" spans="1:68" x14ac:dyDescent="0.2">
      <c r="A420" s="313" t="s">
        <v>51</v>
      </c>
      <c r="B420" s="195">
        <v>16</v>
      </c>
      <c r="C420" s="201">
        <v>0</v>
      </c>
      <c r="D420" s="195">
        <v>1</v>
      </c>
      <c r="E420" s="201">
        <v>0</v>
      </c>
      <c r="F420" s="195">
        <v>0</v>
      </c>
      <c r="G420" s="201">
        <v>0</v>
      </c>
      <c r="H420" s="195">
        <v>0</v>
      </c>
      <c r="I420" s="201">
        <v>0</v>
      </c>
      <c r="J420" s="195">
        <v>0</v>
      </c>
      <c r="K420" s="201">
        <v>0</v>
      </c>
      <c r="L420" s="195">
        <v>0</v>
      </c>
      <c r="M420" s="201">
        <v>0</v>
      </c>
      <c r="N420" s="195">
        <v>0</v>
      </c>
      <c r="O420" s="201">
        <v>0</v>
      </c>
      <c r="P420" s="195">
        <v>0</v>
      </c>
      <c r="Q420" s="201">
        <v>0</v>
      </c>
      <c r="R420" s="195">
        <v>0</v>
      </c>
      <c r="S420" s="201">
        <v>0</v>
      </c>
      <c r="T420" s="195">
        <v>17</v>
      </c>
      <c r="U420" s="201">
        <v>0</v>
      </c>
      <c r="V420" s="26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</row>
    <row r="421" spans="1:68" ht="10.5" thickBot="1" x14ac:dyDescent="0.25">
      <c r="A421" s="311" t="s">
        <v>52</v>
      </c>
      <c r="B421" s="195">
        <v>10</v>
      </c>
      <c r="C421" s="201">
        <v>0</v>
      </c>
      <c r="D421" s="195">
        <v>1</v>
      </c>
      <c r="E421" s="201">
        <v>0</v>
      </c>
      <c r="F421" s="195">
        <v>0</v>
      </c>
      <c r="G421" s="201">
        <v>0</v>
      </c>
      <c r="H421" s="195">
        <v>0</v>
      </c>
      <c r="I421" s="201">
        <v>0</v>
      </c>
      <c r="J421" s="195">
        <v>0</v>
      </c>
      <c r="K421" s="201">
        <v>0</v>
      </c>
      <c r="L421" s="195">
        <v>0</v>
      </c>
      <c r="M421" s="201">
        <v>0</v>
      </c>
      <c r="N421" s="195">
        <v>0</v>
      </c>
      <c r="O421" s="201">
        <v>0</v>
      </c>
      <c r="P421" s="195">
        <v>0</v>
      </c>
      <c r="Q421" s="201">
        <v>0</v>
      </c>
      <c r="R421" s="195">
        <v>0</v>
      </c>
      <c r="S421" s="201">
        <v>0</v>
      </c>
      <c r="T421" s="195">
        <v>11</v>
      </c>
      <c r="U421" s="201">
        <v>0</v>
      </c>
      <c r="V421" s="26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</row>
    <row r="422" spans="1:68" ht="11" thickTop="1" thickBot="1" x14ac:dyDescent="0.25">
      <c r="A422" s="312" t="s">
        <v>53</v>
      </c>
      <c r="B422" s="196">
        <v>555</v>
      </c>
      <c r="C422" s="202">
        <v>12</v>
      </c>
      <c r="D422" s="196">
        <v>55</v>
      </c>
      <c r="E422" s="202">
        <v>0</v>
      </c>
      <c r="F422" s="196">
        <v>1</v>
      </c>
      <c r="G422" s="202">
        <v>0</v>
      </c>
      <c r="H422" s="196">
        <v>0</v>
      </c>
      <c r="I422" s="202">
        <v>0</v>
      </c>
      <c r="J422" s="196">
        <v>0</v>
      </c>
      <c r="K422" s="202">
        <v>0</v>
      </c>
      <c r="L422" s="196">
        <v>0</v>
      </c>
      <c r="M422" s="202">
        <v>0</v>
      </c>
      <c r="N422" s="196">
        <v>0</v>
      </c>
      <c r="O422" s="202">
        <v>0</v>
      </c>
      <c r="P422" s="196">
        <v>0</v>
      </c>
      <c r="Q422" s="202">
        <v>0</v>
      </c>
      <c r="R422" s="196">
        <v>0</v>
      </c>
      <c r="S422" s="202">
        <v>0</v>
      </c>
      <c r="T422" s="196">
        <v>611</v>
      </c>
      <c r="U422" s="202">
        <v>12</v>
      </c>
      <c r="V422" s="26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</row>
    <row r="423" spans="1:68" ht="10.5" thickTop="1" x14ac:dyDescent="0.2">
      <c r="A423" s="313" t="s">
        <v>125</v>
      </c>
      <c r="B423" s="197">
        <v>0.90834697217675942</v>
      </c>
      <c r="C423" s="203">
        <v>1.9639934533551555E-2</v>
      </c>
      <c r="D423" s="197">
        <v>9.0016366612111293E-2</v>
      </c>
      <c r="E423" s="203">
        <v>0</v>
      </c>
      <c r="F423" s="197">
        <v>1.6366612111292963E-3</v>
      </c>
      <c r="G423" s="203">
        <v>0</v>
      </c>
      <c r="H423" s="197">
        <v>0</v>
      </c>
      <c r="I423" s="203">
        <v>0</v>
      </c>
      <c r="J423" s="197">
        <v>0</v>
      </c>
      <c r="K423" s="203">
        <v>0</v>
      </c>
      <c r="L423" s="197">
        <v>0</v>
      </c>
      <c r="M423" s="203">
        <v>0</v>
      </c>
      <c r="N423" s="197">
        <v>0</v>
      </c>
      <c r="O423" s="203">
        <v>0</v>
      </c>
      <c r="P423" s="197">
        <v>0</v>
      </c>
      <c r="Q423" s="203">
        <v>0</v>
      </c>
      <c r="R423" s="197">
        <v>0</v>
      </c>
      <c r="S423" s="203">
        <v>0</v>
      </c>
      <c r="T423" s="197">
        <v>1</v>
      </c>
      <c r="U423" s="203">
        <v>1.9639934533551555E-2</v>
      </c>
      <c r="V423" s="26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</row>
    <row r="424" spans="1:68" x14ac:dyDescent="0.2">
      <c r="A424" s="313" t="s">
        <v>111</v>
      </c>
      <c r="B424" s="198">
        <v>466</v>
      </c>
      <c r="C424" s="204">
        <v>9</v>
      </c>
      <c r="D424" s="198">
        <v>41</v>
      </c>
      <c r="E424" s="204">
        <v>0</v>
      </c>
      <c r="F424" s="198">
        <v>0</v>
      </c>
      <c r="G424" s="204">
        <v>0</v>
      </c>
      <c r="H424" s="198">
        <v>0</v>
      </c>
      <c r="I424" s="204">
        <v>0</v>
      </c>
      <c r="J424" s="198">
        <v>0</v>
      </c>
      <c r="K424" s="204">
        <v>0</v>
      </c>
      <c r="L424" s="198">
        <v>0</v>
      </c>
      <c r="M424" s="204">
        <v>0</v>
      </c>
      <c r="N424" s="198">
        <v>0</v>
      </c>
      <c r="O424" s="204">
        <v>0</v>
      </c>
      <c r="P424" s="198">
        <v>0</v>
      </c>
      <c r="Q424" s="204">
        <v>0</v>
      </c>
      <c r="R424" s="198">
        <v>0</v>
      </c>
      <c r="S424" s="204">
        <v>0</v>
      </c>
      <c r="T424" s="198">
        <v>507</v>
      </c>
      <c r="U424" s="204">
        <v>9</v>
      </c>
      <c r="V424" s="26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</row>
    <row r="425" spans="1:68" ht="10.5" thickBot="1" x14ac:dyDescent="0.25">
      <c r="A425" s="311" t="s">
        <v>112</v>
      </c>
      <c r="B425" s="199">
        <v>89</v>
      </c>
      <c r="C425" s="205">
        <v>3</v>
      </c>
      <c r="D425" s="199">
        <v>14</v>
      </c>
      <c r="E425" s="205">
        <v>0</v>
      </c>
      <c r="F425" s="199">
        <v>1</v>
      </c>
      <c r="G425" s="205">
        <v>0</v>
      </c>
      <c r="H425" s="199">
        <v>0</v>
      </c>
      <c r="I425" s="205">
        <v>0</v>
      </c>
      <c r="J425" s="199">
        <v>0</v>
      </c>
      <c r="K425" s="205">
        <v>0</v>
      </c>
      <c r="L425" s="199">
        <v>0</v>
      </c>
      <c r="M425" s="205">
        <v>0</v>
      </c>
      <c r="N425" s="199">
        <v>0</v>
      </c>
      <c r="O425" s="205">
        <v>0</v>
      </c>
      <c r="P425" s="199">
        <v>0</v>
      </c>
      <c r="Q425" s="205">
        <v>0</v>
      </c>
      <c r="R425" s="199">
        <v>0</v>
      </c>
      <c r="S425" s="205">
        <v>0</v>
      </c>
      <c r="T425" s="199">
        <v>104</v>
      </c>
      <c r="U425" s="205">
        <v>3</v>
      </c>
      <c r="V425" s="26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</row>
    <row r="426" spans="1:68" ht="14" thickTop="1" thickBot="1" x14ac:dyDescent="0.35">
      <c r="A426" s="314" t="s">
        <v>54</v>
      </c>
      <c r="B426" s="292"/>
      <c r="C426" s="293"/>
      <c r="D426" s="293"/>
      <c r="E426" s="294"/>
      <c r="F426" s="294"/>
      <c r="G426" s="295"/>
      <c r="H426" s="294" t="s">
        <v>55</v>
      </c>
      <c r="I426" s="296">
        <v>599</v>
      </c>
      <c r="J426" s="54"/>
      <c r="K426" s="53"/>
      <c r="L426" s="60" t="s">
        <v>56</v>
      </c>
      <c r="M426" s="54">
        <v>12</v>
      </c>
      <c r="N426" s="58"/>
      <c r="O426" s="292"/>
      <c r="P426" s="295"/>
      <c r="Q426" s="297"/>
      <c r="R426" s="298" t="s">
        <v>57</v>
      </c>
      <c r="S426" s="298"/>
      <c r="T426" s="299">
        <v>623</v>
      </c>
      <c r="U426" s="300"/>
      <c r="V426" s="26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</row>
    <row r="427" spans="1:68" ht="13" thickTop="1" x14ac:dyDescent="0.25">
      <c r="A427" s="315" t="s">
        <v>58</v>
      </c>
      <c r="B427" s="33"/>
      <c r="C427" s="33"/>
      <c r="D427" s="34" t="s">
        <v>59</v>
      </c>
      <c r="E427" s="35">
        <v>16.849427168576106</v>
      </c>
      <c r="F427" s="32" t="s">
        <v>60</v>
      </c>
      <c r="G427" s="36"/>
      <c r="H427" s="34" t="s">
        <v>61</v>
      </c>
      <c r="I427" s="35">
        <v>15</v>
      </c>
      <c r="J427" s="32" t="s">
        <v>60</v>
      </c>
      <c r="K427" s="4"/>
      <c r="N427" s="301"/>
      <c r="O427" s="302"/>
      <c r="P427" s="302"/>
      <c r="Q427" s="302"/>
      <c r="R427" s="301"/>
      <c r="S427" s="301"/>
      <c r="T427" s="301"/>
      <c r="U427" s="301"/>
      <c r="V427" s="26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</row>
    <row r="428" spans="1:68" ht="6.65" customHeight="1" x14ac:dyDescent="0.2">
      <c r="V428" s="26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</row>
    <row r="429" spans="1:68" x14ac:dyDescent="0.2">
      <c r="V429" s="26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</row>
    <row r="430" spans="1:68" x14ac:dyDescent="0.2">
      <c r="V430" s="26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</row>
    <row r="431" spans="1:68" x14ac:dyDescent="0.2">
      <c r="V431" s="26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</row>
    <row r="432" spans="1:68" x14ac:dyDescent="0.2">
      <c r="V432" s="26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</row>
    <row r="433" spans="22:68" x14ac:dyDescent="0.2">
      <c r="V433" s="26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</row>
    <row r="434" spans="22:68" x14ac:dyDescent="0.2">
      <c r="V434" s="26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</row>
    <row r="435" spans="22:68" x14ac:dyDescent="0.2">
      <c r="V435" s="26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</row>
    <row r="436" spans="22:68" x14ac:dyDescent="0.2">
      <c r="V436" s="26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</row>
    <row r="437" spans="22:68" ht="10.5" x14ac:dyDescent="0.25">
      <c r="V437" s="28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</row>
    <row r="438" spans="22:68" x14ac:dyDescent="0.2">
      <c r="V438" s="29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</row>
    <row r="439" spans="22:68" x14ac:dyDescent="0.2">
      <c r="V439" s="30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</row>
    <row r="440" spans="22:68" ht="10.5" x14ac:dyDescent="0.25">
      <c r="V440" s="31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</row>
    <row r="441" spans="22:68" ht="10.5" x14ac:dyDescent="0.25">
      <c r="V441" s="31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</row>
    <row r="442" spans="22:68" x14ac:dyDescent="0.2"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</row>
    <row r="443" spans="22:68" x14ac:dyDescent="0.2"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</row>
    <row r="444" spans="22:68" x14ac:dyDescent="0.2"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</row>
    <row r="445" spans="22:68" x14ac:dyDescent="0.2"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</row>
    <row r="446" spans="22:68" x14ac:dyDescent="0.2"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</row>
    <row r="447" spans="22:68" x14ac:dyDescent="0.2"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</row>
    <row r="448" spans="22:68" x14ac:dyDescent="0.2"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</row>
    <row r="449" spans="1:68" x14ac:dyDescent="0.2"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</row>
    <row r="450" spans="1:68" x14ac:dyDescent="0.2"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</row>
    <row r="451" spans="1:68" x14ac:dyDescent="0.2"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</row>
    <row r="452" spans="1:68" x14ac:dyDescent="0.2"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</row>
    <row r="453" spans="1:68" ht="13" x14ac:dyDescent="0.3">
      <c r="A453" s="317">
        <v>0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</row>
    <row r="454" spans="1:68" ht="13" x14ac:dyDescent="0.3">
      <c r="A454" s="317"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</row>
    <row r="455" spans="1:68" x14ac:dyDescent="0.2"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</row>
    <row r="456" spans="1:68" ht="17" thickBot="1" x14ac:dyDescent="0.25">
      <c r="A456" s="322" t="s">
        <v>170</v>
      </c>
      <c r="B456" s="242"/>
      <c r="C456" s="242"/>
      <c r="D456" s="242"/>
      <c r="E456" s="242"/>
      <c r="F456" s="242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4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</row>
    <row r="457" spans="1:68" ht="15.5" x14ac:dyDescent="0.35">
      <c r="A457" s="323" t="s">
        <v>90</v>
      </c>
      <c r="B457" s="243"/>
      <c r="C457" s="243"/>
      <c r="D457" s="243"/>
      <c r="E457" s="243"/>
      <c r="F457" s="243"/>
      <c r="G457" s="243"/>
      <c r="H457" s="243"/>
      <c r="I457" s="243"/>
      <c r="J457" s="243"/>
      <c r="K457" s="243"/>
      <c r="L457" s="243"/>
      <c r="M457" s="243"/>
      <c r="N457" s="243"/>
      <c r="O457" s="243"/>
      <c r="P457" s="243"/>
      <c r="Q457" s="243"/>
      <c r="R457" s="243"/>
      <c r="S457" s="243"/>
      <c r="T457" s="243"/>
      <c r="U457" s="243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</row>
    <row r="458" spans="1:68" ht="13" x14ac:dyDescent="0.3">
      <c r="A458" s="320" t="s">
        <v>74</v>
      </c>
      <c r="B458" s="4"/>
      <c r="C458" s="80" t="s">
        <v>167</v>
      </c>
      <c r="D458" s="4"/>
      <c r="E458" s="83"/>
      <c r="F458" s="83"/>
      <c r="G458" s="83"/>
      <c r="H458" s="81" t="s">
        <v>87</v>
      </c>
      <c r="I458" s="85" t="s">
        <v>162</v>
      </c>
      <c r="L458" s="11"/>
      <c r="N458" s="84" t="s">
        <v>93</v>
      </c>
      <c r="O458" s="4"/>
      <c r="P458" s="105" t="s">
        <v>166</v>
      </c>
      <c r="Q458" s="61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</row>
    <row r="459" spans="1:68" ht="13.5" thickBot="1" x14ac:dyDescent="0.35">
      <c r="A459" s="321" t="s">
        <v>4</v>
      </c>
      <c r="N459" s="4" t="s">
        <v>94</v>
      </c>
      <c r="P459" s="105" t="s">
        <v>165</v>
      </c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</row>
    <row r="460" spans="1:68" ht="10.5" thickTop="1" x14ac:dyDescent="0.2">
      <c r="A460" s="310" t="s">
        <v>5</v>
      </c>
      <c r="B460" s="281" t="s">
        <v>6</v>
      </c>
      <c r="C460" s="282"/>
      <c r="D460" s="283" t="s">
        <v>7</v>
      </c>
      <c r="E460" s="282"/>
      <c r="F460" s="283" t="s">
        <v>8</v>
      </c>
      <c r="G460" s="282"/>
      <c r="H460" s="283" t="s">
        <v>9</v>
      </c>
      <c r="I460" s="282"/>
      <c r="J460" s="283" t="s">
        <v>10</v>
      </c>
      <c r="K460" s="282"/>
      <c r="L460" s="283" t="s">
        <v>11</v>
      </c>
      <c r="M460" s="282"/>
      <c r="N460" s="283" t="s">
        <v>12</v>
      </c>
      <c r="O460" s="282"/>
      <c r="P460" s="283" t="s">
        <v>13</v>
      </c>
      <c r="Q460" s="282"/>
      <c r="R460" s="283" t="s">
        <v>14</v>
      </c>
      <c r="S460" s="284"/>
      <c r="T460" s="285" t="s">
        <v>15</v>
      </c>
      <c r="U460" s="284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</row>
    <row r="461" spans="1:68" ht="10.5" thickBot="1" x14ac:dyDescent="0.25">
      <c r="A461" s="311" t="s">
        <v>15</v>
      </c>
      <c r="B461" s="286" t="s">
        <v>16</v>
      </c>
      <c r="C461" s="287"/>
      <c r="D461" s="288" t="s">
        <v>17</v>
      </c>
      <c r="E461" s="287"/>
      <c r="F461" s="288" t="s">
        <v>18</v>
      </c>
      <c r="G461" s="287"/>
      <c r="H461" s="288" t="s">
        <v>19</v>
      </c>
      <c r="I461" s="287"/>
      <c r="J461" s="288" t="s">
        <v>20</v>
      </c>
      <c r="K461" s="287"/>
      <c r="L461" s="288" t="s">
        <v>21</v>
      </c>
      <c r="M461" s="287"/>
      <c r="N461" s="288" t="s">
        <v>22</v>
      </c>
      <c r="O461" s="287"/>
      <c r="P461" s="288" t="s">
        <v>23</v>
      </c>
      <c r="Q461" s="287"/>
      <c r="R461" s="288" t="s">
        <v>24</v>
      </c>
      <c r="S461" s="289"/>
      <c r="T461" s="290" t="s">
        <v>25</v>
      </c>
      <c r="U461" s="291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</row>
    <row r="462" spans="1:68" ht="11.5" thickTop="1" thickBot="1" x14ac:dyDescent="0.3">
      <c r="A462" s="312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</row>
    <row r="463" spans="1:68" ht="10.5" thickTop="1" x14ac:dyDescent="0.2">
      <c r="A463" s="313" t="s">
        <v>29</v>
      </c>
      <c r="B463" s="206">
        <v>6.2</v>
      </c>
      <c r="C463" s="207">
        <v>0</v>
      </c>
      <c r="D463" s="206">
        <v>1.6</v>
      </c>
      <c r="E463" s="207">
        <v>0</v>
      </c>
      <c r="F463" s="206">
        <v>0</v>
      </c>
      <c r="G463" s="207">
        <v>0</v>
      </c>
      <c r="H463" s="206">
        <v>0</v>
      </c>
      <c r="I463" s="207">
        <v>0</v>
      </c>
      <c r="J463" s="206">
        <v>0</v>
      </c>
      <c r="K463" s="207">
        <v>0</v>
      </c>
      <c r="L463" s="206">
        <v>0</v>
      </c>
      <c r="M463" s="207">
        <v>0</v>
      </c>
      <c r="N463" s="206">
        <v>0</v>
      </c>
      <c r="O463" s="207">
        <v>0</v>
      </c>
      <c r="P463" s="206">
        <v>0</v>
      </c>
      <c r="Q463" s="207">
        <v>0</v>
      </c>
      <c r="R463" s="206">
        <v>0</v>
      </c>
      <c r="S463" s="207">
        <v>0</v>
      </c>
      <c r="T463" s="206">
        <v>7.8000000000000007</v>
      </c>
      <c r="U463" s="207">
        <v>0</v>
      </c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</row>
    <row r="464" spans="1:68" x14ac:dyDescent="0.2">
      <c r="A464" s="313" t="s">
        <v>30</v>
      </c>
      <c r="B464" s="206">
        <v>2.8</v>
      </c>
      <c r="C464" s="207">
        <v>0</v>
      </c>
      <c r="D464" s="206">
        <v>0.2</v>
      </c>
      <c r="E464" s="207">
        <v>0</v>
      </c>
      <c r="F464" s="206">
        <v>0</v>
      </c>
      <c r="G464" s="207">
        <v>0</v>
      </c>
      <c r="H464" s="206">
        <v>0</v>
      </c>
      <c r="I464" s="207">
        <v>0</v>
      </c>
      <c r="J464" s="206">
        <v>0</v>
      </c>
      <c r="K464" s="207">
        <v>0</v>
      </c>
      <c r="L464" s="206">
        <v>0</v>
      </c>
      <c r="M464" s="207">
        <v>0</v>
      </c>
      <c r="N464" s="206">
        <v>0</v>
      </c>
      <c r="O464" s="207">
        <v>0</v>
      </c>
      <c r="P464" s="206">
        <v>0</v>
      </c>
      <c r="Q464" s="207">
        <v>0</v>
      </c>
      <c r="R464" s="206">
        <v>0</v>
      </c>
      <c r="S464" s="207">
        <v>0</v>
      </c>
      <c r="T464" s="206">
        <v>3</v>
      </c>
      <c r="U464" s="207">
        <v>0</v>
      </c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</row>
    <row r="465" spans="1:68" x14ac:dyDescent="0.2">
      <c r="A465" s="313" t="s">
        <v>31</v>
      </c>
      <c r="B465" s="206">
        <v>1.8</v>
      </c>
      <c r="C465" s="207">
        <v>0</v>
      </c>
      <c r="D465" s="206">
        <v>0.2</v>
      </c>
      <c r="E465" s="207">
        <v>0</v>
      </c>
      <c r="F465" s="206">
        <v>0</v>
      </c>
      <c r="G465" s="207">
        <v>0</v>
      </c>
      <c r="H465" s="206">
        <v>0</v>
      </c>
      <c r="I465" s="207">
        <v>0</v>
      </c>
      <c r="J465" s="206">
        <v>0</v>
      </c>
      <c r="K465" s="207">
        <v>0</v>
      </c>
      <c r="L465" s="206">
        <v>0</v>
      </c>
      <c r="M465" s="207">
        <v>0</v>
      </c>
      <c r="N465" s="206">
        <v>0</v>
      </c>
      <c r="O465" s="207">
        <v>0</v>
      </c>
      <c r="P465" s="206">
        <v>0</v>
      </c>
      <c r="Q465" s="207">
        <v>0</v>
      </c>
      <c r="R465" s="206">
        <v>0</v>
      </c>
      <c r="S465" s="207">
        <v>0</v>
      </c>
      <c r="T465" s="206">
        <v>2</v>
      </c>
      <c r="U465" s="207">
        <v>0</v>
      </c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</row>
    <row r="466" spans="1:68" x14ac:dyDescent="0.2">
      <c r="A466" s="313" t="s">
        <v>32</v>
      </c>
      <c r="B466" s="206">
        <v>0.6</v>
      </c>
      <c r="C466" s="207">
        <v>0</v>
      </c>
      <c r="D466" s="206">
        <v>0</v>
      </c>
      <c r="E466" s="207">
        <v>0</v>
      </c>
      <c r="F466" s="206">
        <v>0</v>
      </c>
      <c r="G466" s="207">
        <v>0</v>
      </c>
      <c r="H466" s="206">
        <v>0</v>
      </c>
      <c r="I466" s="207">
        <v>0</v>
      </c>
      <c r="J466" s="206">
        <v>0</v>
      </c>
      <c r="K466" s="207">
        <v>0</v>
      </c>
      <c r="L466" s="206">
        <v>0</v>
      </c>
      <c r="M466" s="207">
        <v>0</v>
      </c>
      <c r="N466" s="206">
        <v>0</v>
      </c>
      <c r="O466" s="207">
        <v>0</v>
      </c>
      <c r="P466" s="206">
        <v>0</v>
      </c>
      <c r="Q466" s="207">
        <v>0</v>
      </c>
      <c r="R466" s="206">
        <v>0</v>
      </c>
      <c r="S466" s="207">
        <v>0</v>
      </c>
      <c r="T466" s="206">
        <v>0.6</v>
      </c>
      <c r="U466" s="207">
        <v>0</v>
      </c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</row>
    <row r="467" spans="1:68" x14ac:dyDescent="0.2">
      <c r="A467" s="313" t="s">
        <v>33</v>
      </c>
      <c r="B467" s="206">
        <v>1</v>
      </c>
      <c r="C467" s="207">
        <v>0</v>
      </c>
      <c r="D467" s="206">
        <v>0.2</v>
      </c>
      <c r="E467" s="207">
        <v>0</v>
      </c>
      <c r="F467" s="206">
        <v>0</v>
      </c>
      <c r="G467" s="207">
        <v>0</v>
      </c>
      <c r="H467" s="206">
        <v>0</v>
      </c>
      <c r="I467" s="207">
        <v>0</v>
      </c>
      <c r="J467" s="206">
        <v>0</v>
      </c>
      <c r="K467" s="207">
        <v>0</v>
      </c>
      <c r="L467" s="206">
        <v>0</v>
      </c>
      <c r="M467" s="207">
        <v>0</v>
      </c>
      <c r="N467" s="206">
        <v>0</v>
      </c>
      <c r="O467" s="207">
        <v>0</v>
      </c>
      <c r="P467" s="206">
        <v>0</v>
      </c>
      <c r="Q467" s="207">
        <v>0</v>
      </c>
      <c r="R467" s="206">
        <v>0</v>
      </c>
      <c r="S467" s="207">
        <v>0</v>
      </c>
      <c r="T467" s="206">
        <v>1.2</v>
      </c>
      <c r="U467" s="207">
        <v>0</v>
      </c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</row>
    <row r="468" spans="1:68" x14ac:dyDescent="0.2">
      <c r="A468" s="313" t="s">
        <v>34</v>
      </c>
      <c r="B468" s="206">
        <v>1.8</v>
      </c>
      <c r="C468" s="207">
        <v>0</v>
      </c>
      <c r="D468" s="206">
        <v>0.2</v>
      </c>
      <c r="E468" s="207">
        <v>0</v>
      </c>
      <c r="F468" s="206">
        <v>0</v>
      </c>
      <c r="G468" s="207">
        <v>0</v>
      </c>
      <c r="H468" s="206">
        <v>0</v>
      </c>
      <c r="I468" s="207">
        <v>0</v>
      </c>
      <c r="J468" s="206">
        <v>0</v>
      </c>
      <c r="K468" s="207">
        <v>0</v>
      </c>
      <c r="L468" s="206">
        <v>0</v>
      </c>
      <c r="M468" s="207">
        <v>0</v>
      </c>
      <c r="N468" s="206">
        <v>0</v>
      </c>
      <c r="O468" s="207">
        <v>0</v>
      </c>
      <c r="P468" s="206">
        <v>0</v>
      </c>
      <c r="Q468" s="207">
        <v>0</v>
      </c>
      <c r="R468" s="206">
        <v>0</v>
      </c>
      <c r="S468" s="207">
        <v>0</v>
      </c>
      <c r="T468" s="206">
        <v>2</v>
      </c>
      <c r="U468" s="207">
        <v>0</v>
      </c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</row>
    <row r="469" spans="1:68" x14ac:dyDescent="0.2">
      <c r="A469" s="313" t="s">
        <v>35</v>
      </c>
      <c r="B469" s="206">
        <v>5.4</v>
      </c>
      <c r="C469" s="207">
        <v>0.2</v>
      </c>
      <c r="D469" s="206">
        <v>2</v>
      </c>
      <c r="E469" s="207">
        <v>0</v>
      </c>
      <c r="F469" s="206">
        <v>0</v>
      </c>
      <c r="G469" s="207">
        <v>0</v>
      </c>
      <c r="H469" s="206">
        <v>0</v>
      </c>
      <c r="I469" s="207">
        <v>0</v>
      </c>
      <c r="J469" s="206">
        <v>0</v>
      </c>
      <c r="K469" s="207">
        <v>0</v>
      </c>
      <c r="L469" s="206">
        <v>0</v>
      </c>
      <c r="M469" s="207">
        <v>0</v>
      </c>
      <c r="N469" s="206">
        <v>0</v>
      </c>
      <c r="O469" s="207">
        <v>0</v>
      </c>
      <c r="P469" s="206">
        <v>0</v>
      </c>
      <c r="Q469" s="207">
        <v>0</v>
      </c>
      <c r="R469" s="206">
        <v>0</v>
      </c>
      <c r="S469" s="207">
        <v>0</v>
      </c>
      <c r="T469" s="206">
        <v>7.4</v>
      </c>
      <c r="U469" s="207">
        <v>0.2</v>
      </c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</row>
    <row r="470" spans="1:68" x14ac:dyDescent="0.2">
      <c r="A470" s="313" t="s">
        <v>36</v>
      </c>
      <c r="B470" s="206">
        <v>16.2</v>
      </c>
      <c r="C470" s="207">
        <v>0</v>
      </c>
      <c r="D470" s="206">
        <v>1.4</v>
      </c>
      <c r="E470" s="207">
        <v>0</v>
      </c>
      <c r="F470" s="206">
        <v>0</v>
      </c>
      <c r="G470" s="207">
        <v>0</v>
      </c>
      <c r="H470" s="206">
        <v>0</v>
      </c>
      <c r="I470" s="207">
        <v>0</v>
      </c>
      <c r="J470" s="206">
        <v>0</v>
      </c>
      <c r="K470" s="207">
        <v>0</v>
      </c>
      <c r="L470" s="206">
        <v>0</v>
      </c>
      <c r="M470" s="207">
        <v>0</v>
      </c>
      <c r="N470" s="206">
        <v>0</v>
      </c>
      <c r="O470" s="207">
        <v>0</v>
      </c>
      <c r="P470" s="206">
        <v>0</v>
      </c>
      <c r="Q470" s="207">
        <v>0</v>
      </c>
      <c r="R470" s="206">
        <v>0</v>
      </c>
      <c r="S470" s="207">
        <v>0</v>
      </c>
      <c r="T470" s="206">
        <v>17.599999999999998</v>
      </c>
      <c r="U470" s="207">
        <v>0</v>
      </c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</row>
    <row r="471" spans="1:68" x14ac:dyDescent="0.2">
      <c r="A471" s="313" t="s">
        <v>37</v>
      </c>
      <c r="B471" s="206">
        <v>35.6</v>
      </c>
      <c r="C471" s="207">
        <v>0</v>
      </c>
      <c r="D471" s="206">
        <v>2.4</v>
      </c>
      <c r="E471" s="207">
        <v>0</v>
      </c>
      <c r="F471" s="206">
        <v>0.2</v>
      </c>
      <c r="G471" s="207">
        <v>0</v>
      </c>
      <c r="H471" s="206">
        <v>0</v>
      </c>
      <c r="I471" s="207">
        <v>0</v>
      </c>
      <c r="J471" s="206">
        <v>0</v>
      </c>
      <c r="K471" s="207">
        <v>0</v>
      </c>
      <c r="L471" s="206">
        <v>0</v>
      </c>
      <c r="M471" s="207">
        <v>0</v>
      </c>
      <c r="N471" s="206">
        <v>0</v>
      </c>
      <c r="O471" s="207">
        <v>0</v>
      </c>
      <c r="P471" s="206">
        <v>0</v>
      </c>
      <c r="Q471" s="207">
        <v>0</v>
      </c>
      <c r="R471" s="206">
        <v>0</v>
      </c>
      <c r="S471" s="207">
        <v>0</v>
      </c>
      <c r="T471" s="206">
        <v>38.200000000000003</v>
      </c>
      <c r="U471" s="207">
        <v>0</v>
      </c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</row>
    <row r="472" spans="1:68" x14ac:dyDescent="0.2">
      <c r="A472" s="313" t="s">
        <v>38</v>
      </c>
      <c r="B472" s="206">
        <v>31.2</v>
      </c>
      <c r="C472" s="207">
        <v>0.4</v>
      </c>
      <c r="D472" s="206">
        <v>6.6</v>
      </c>
      <c r="E472" s="207">
        <v>0</v>
      </c>
      <c r="F472" s="206">
        <v>0</v>
      </c>
      <c r="G472" s="207">
        <v>0</v>
      </c>
      <c r="H472" s="206">
        <v>0</v>
      </c>
      <c r="I472" s="207">
        <v>0</v>
      </c>
      <c r="J472" s="206">
        <v>0</v>
      </c>
      <c r="K472" s="207">
        <v>0</v>
      </c>
      <c r="L472" s="206">
        <v>0</v>
      </c>
      <c r="M472" s="207">
        <v>0</v>
      </c>
      <c r="N472" s="206">
        <v>0</v>
      </c>
      <c r="O472" s="207">
        <v>0</v>
      </c>
      <c r="P472" s="206">
        <v>0</v>
      </c>
      <c r="Q472" s="207">
        <v>0</v>
      </c>
      <c r="R472" s="206">
        <v>0</v>
      </c>
      <c r="S472" s="207">
        <v>0</v>
      </c>
      <c r="T472" s="206">
        <v>37.799999999999997</v>
      </c>
      <c r="U472" s="207">
        <v>0.4</v>
      </c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</row>
    <row r="473" spans="1:68" x14ac:dyDescent="0.2">
      <c r="A473" s="313" t="s">
        <v>39</v>
      </c>
      <c r="B473" s="206">
        <v>29.6</v>
      </c>
      <c r="C473" s="207">
        <v>1</v>
      </c>
      <c r="D473" s="206">
        <v>3.6</v>
      </c>
      <c r="E473" s="207">
        <v>0</v>
      </c>
      <c r="F473" s="206">
        <v>0</v>
      </c>
      <c r="G473" s="207">
        <v>0</v>
      </c>
      <c r="H473" s="206">
        <v>0</v>
      </c>
      <c r="I473" s="207">
        <v>0</v>
      </c>
      <c r="J473" s="206">
        <v>0</v>
      </c>
      <c r="K473" s="207">
        <v>0</v>
      </c>
      <c r="L473" s="206">
        <v>0</v>
      </c>
      <c r="M473" s="207">
        <v>0</v>
      </c>
      <c r="N473" s="206">
        <v>0</v>
      </c>
      <c r="O473" s="207">
        <v>0</v>
      </c>
      <c r="P473" s="206">
        <v>0</v>
      </c>
      <c r="Q473" s="207">
        <v>0</v>
      </c>
      <c r="R473" s="206">
        <v>0</v>
      </c>
      <c r="S473" s="207">
        <v>0</v>
      </c>
      <c r="T473" s="206">
        <v>33.200000000000003</v>
      </c>
      <c r="U473" s="207">
        <v>1</v>
      </c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</row>
    <row r="474" spans="1:68" x14ac:dyDescent="0.2">
      <c r="A474" s="313" t="s">
        <v>40</v>
      </c>
      <c r="B474" s="206">
        <v>31</v>
      </c>
      <c r="C474" s="207">
        <v>0.8</v>
      </c>
      <c r="D474" s="206">
        <v>3.2</v>
      </c>
      <c r="E474" s="207">
        <v>0</v>
      </c>
      <c r="F474" s="206">
        <v>0</v>
      </c>
      <c r="G474" s="207">
        <v>0</v>
      </c>
      <c r="H474" s="206">
        <v>0</v>
      </c>
      <c r="I474" s="207">
        <v>0</v>
      </c>
      <c r="J474" s="206">
        <v>0</v>
      </c>
      <c r="K474" s="207">
        <v>0</v>
      </c>
      <c r="L474" s="206">
        <v>0</v>
      </c>
      <c r="M474" s="207">
        <v>0</v>
      </c>
      <c r="N474" s="206">
        <v>0</v>
      </c>
      <c r="O474" s="207">
        <v>0</v>
      </c>
      <c r="P474" s="206">
        <v>0</v>
      </c>
      <c r="Q474" s="207">
        <v>0</v>
      </c>
      <c r="R474" s="206">
        <v>0</v>
      </c>
      <c r="S474" s="207">
        <v>0</v>
      </c>
      <c r="T474" s="206">
        <v>34.200000000000003</v>
      </c>
      <c r="U474" s="207">
        <v>0.8</v>
      </c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</row>
    <row r="475" spans="1:68" x14ac:dyDescent="0.2">
      <c r="A475" s="313" t="s">
        <v>41</v>
      </c>
      <c r="B475" s="206">
        <v>34.4</v>
      </c>
      <c r="C475" s="207">
        <v>1.4</v>
      </c>
      <c r="D475" s="206">
        <v>3.2</v>
      </c>
      <c r="E475" s="207">
        <v>0</v>
      </c>
      <c r="F475" s="206">
        <v>0</v>
      </c>
      <c r="G475" s="207">
        <v>0</v>
      </c>
      <c r="H475" s="206">
        <v>0</v>
      </c>
      <c r="I475" s="207">
        <v>0</v>
      </c>
      <c r="J475" s="206">
        <v>0</v>
      </c>
      <c r="K475" s="207">
        <v>0</v>
      </c>
      <c r="L475" s="206">
        <v>0</v>
      </c>
      <c r="M475" s="207">
        <v>0</v>
      </c>
      <c r="N475" s="206">
        <v>0</v>
      </c>
      <c r="O475" s="207">
        <v>0</v>
      </c>
      <c r="P475" s="206">
        <v>0</v>
      </c>
      <c r="Q475" s="207">
        <v>0</v>
      </c>
      <c r="R475" s="206">
        <v>0</v>
      </c>
      <c r="S475" s="207">
        <v>0</v>
      </c>
      <c r="T475" s="206">
        <v>37.6</v>
      </c>
      <c r="U475" s="207">
        <v>1.4</v>
      </c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</row>
    <row r="476" spans="1:68" x14ac:dyDescent="0.2">
      <c r="A476" s="313" t="s">
        <v>42</v>
      </c>
      <c r="B476" s="206">
        <v>33.4</v>
      </c>
      <c r="C476" s="207">
        <v>0.6</v>
      </c>
      <c r="D476" s="206">
        <v>5.2</v>
      </c>
      <c r="E476" s="207">
        <v>0</v>
      </c>
      <c r="F476" s="206">
        <v>0.2</v>
      </c>
      <c r="G476" s="207">
        <v>0</v>
      </c>
      <c r="H476" s="206">
        <v>0</v>
      </c>
      <c r="I476" s="207">
        <v>0</v>
      </c>
      <c r="J476" s="206">
        <v>0</v>
      </c>
      <c r="K476" s="207">
        <v>0</v>
      </c>
      <c r="L476" s="206">
        <v>0</v>
      </c>
      <c r="M476" s="207">
        <v>0</v>
      </c>
      <c r="N476" s="206">
        <v>0</v>
      </c>
      <c r="O476" s="207">
        <v>0</v>
      </c>
      <c r="P476" s="206">
        <v>0</v>
      </c>
      <c r="Q476" s="207">
        <v>0</v>
      </c>
      <c r="R476" s="206">
        <v>0</v>
      </c>
      <c r="S476" s="207">
        <v>0</v>
      </c>
      <c r="T476" s="206">
        <v>38.800000000000004</v>
      </c>
      <c r="U476" s="207">
        <v>0.6</v>
      </c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</row>
    <row r="477" spans="1:68" x14ac:dyDescent="0.2">
      <c r="A477" s="313" t="s">
        <v>43</v>
      </c>
      <c r="B477" s="206">
        <v>30.8</v>
      </c>
      <c r="C477" s="207">
        <v>0.2</v>
      </c>
      <c r="D477" s="206">
        <v>5.4</v>
      </c>
      <c r="E477" s="207">
        <v>0</v>
      </c>
      <c r="F477" s="206">
        <v>0</v>
      </c>
      <c r="G477" s="207">
        <v>0</v>
      </c>
      <c r="H477" s="206">
        <v>0</v>
      </c>
      <c r="I477" s="207">
        <v>0</v>
      </c>
      <c r="J477" s="206">
        <v>0</v>
      </c>
      <c r="K477" s="207">
        <v>0</v>
      </c>
      <c r="L477" s="206">
        <v>0</v>
      </c>
      <c r="M477" s="207">
        <v>0</v>
      </c>
      <c r="N477" s="206">
        <v>0</v>
      </c>
      <c r="O477" s="207">
        <v>0</v>
      </c>
      <c r="P477" s="206">
        <v>0</v>
      </c>
      <c r="Q477" s="207">
        <v>0</v>
      </c>
      <c r="R477" s="206">
        <v>0</v>
      </c>
      <c r="S477" s="207">
        <v>0</v>
      </c>
      <c r="T477" s="206">
        <v>36.200000000000003</v>
      </c>
      <c r="U477" s="207">
        <v>0.2</v>
      </c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</row>
    <row r="478" spans="1:68" x14ac:dyDescent="0.2">
      <c r="A478" s="313" t="s">
        <v>44</v>
      </c>
      <c r="B478" s="206">
        <v>40.6</v>
      </c>
      <c r="C478" s="207">
        <v>0.8</v>
      </c>
      <c r="D478" s="206">
        <v>7.4</v>
      </c>
      <c r="E478" s="207">
        <v>0</v>
      </c>
      <c r="F478" s="206">
        <v>0.2</v>
      </c>
      <c r="G478" s="207">
        <v>0</v>
      </c>
      <c r="H478" s="206">
        <v>0</v>
      </c>
      <c r="I478" s="207">
        <v>0</v>
      </c>
      <c r="J478" s="206">
        <v>0</v>
      </c>
      <c r="K478" s="207">
        <v>0</v>
      </c>
      <c r="L478" s="206">
        <v>0</v>
      </c>
      <c r="M478" s="207">
        <v>0</v>
      </c>
      <c r="N478" s="206">
        <v>0</v>
      </c>
      <c r="O478" s="207">
        <v>0</v>
      </c>
      <c r="P478" s="206">
        <v>0</v>
      </c>
      <c r="Q478" s="207">
        <v>0</v>
      </c>
      <c r="R478" s="206">
        <v>0</v>
      </c>
      <c r="S478" s="207">
        <v>0</v>
      </c>
      <c r="T478" s="206">
        <v>48.2</v>
      </c>
      <c r="U478" s="207">
        <v>0.8</v>
      </c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</row>
    <row r="479" spans="1:68" x14ac:dyDescent="0.2">
      <c r="A479" s="313" t="s">
        <v>45</v>
      </c>
      <c r="B479" s="206">
        <v>51.2</v>
      </c>
      <c r="C479" s="207">
        <v>0.4</v>
      </c>
      <c r="D479" s="206">
        <v>6.4</v>
      </c>
      <c r="E479" s="207">
        <v>0</v>
      </c>
      <c r="F479" s="206">
        <v>0.2</v>
      </c>
      <c r="G479" s="207">
        <v>0</v>
      </c>
      <c r="H479" s="206">
        <v>0</v>
      </c>
      <c r="I479" s="207">
        <v>0</v>
      </c>
      <c r="J479" s="206">
        <v>0</v>
      </c>
      <c r="K479" s="207">
        <v>0</v>
      </c>
      <c r="L479" s="206">
        <v>0</v>
      </c>
      <c r="M479" s="207">
        <v>0</v>
      </c>
      <c r="N479" s="206">
        <v>0</v>
      </c>
      <c r="O479" s="207">
        <v>0</v>
      </c>
      <c r="P479" s="206">
        <v>0</v>
      </c>
      <c r="Q479" s="207">
        <v>0</v>
      </c>
      <c r="R479" s="206">
        <v>0</v>
      </c>
      <c r="S479" s="207">
        <v>0</v>
      </c>
      <c r="T479" s="206">
        <v>57.800000000000004</v>
      </c>
      <c r="U479" s="207">
        <v>0.4</v>
      </c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</row>
    <row r="480" spans="1:68" x14ac:dyDescent="0.2">
      <c r="A480" s="313" t="s">
        <v>46</v>
      </c>
      <c r="B480" s="206">
        <v>65.2</v>
      </c>
      <c r="C480" s="207">
        <v>1</v>
      </c>
      <c r="D480" s="206">
        <v>7</v>
      </c>
      <c r="E480" s="207">
        <v>0</v>
      </c>
      <c r="F480" s="206">
        <v>0.2</v>
      </c>
      <c r="G480" s="207">
        <v>0</v>
      </c>
      <c r="H480" s="206">
        <v>0</v>
      </c>
      <c r="I480" s="207">
        <v>0</v>
      </c>
      <c r="J480" s="206">
        <v>0</v>
      </c>
      <c r="K480" s="207">
        <v>0</v>
      </c>
      <c r="L480" s="206">
        <v>0</v>
      </c>
      <c r="M480" s="207">
        <v>0</v>
      </c>
      <c r="N480" s="206">
        <v>0</v>
      </c>
      <c r="O480" s="207">
        <v>0</v>
      </c>
      <c r="P480" s="206">
        <v>0</v>
      </c>
      <c r="Q480" s="207">
        <v>0</v>
      </c>
      <c r="R480" s="206">
        <v>0</v>
      </c>
      <c r="S480" s="207">
        <v>0</v>
      </c>
      <c r="T480" s="206">
        <v>72.400000000000006</v>
      </c>
      <c r="U480" s="207">
        <v>1</v>
      </c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</row>
    <row r="481" spans="1:68" x14ac:dyDescent="0.2">
      <c r="A481" s="313" t="s">
        <v>47</v>
      </c>
      <c r="B481" s="206">
        <v>65.8</v>
      </c>
      <c r="C481" s="207">
        <v>1</v>
      </c>
      <c r="D481" s="206">
        <v>4.8</v>
      </c>
      <c r="E481" s="207">
        <v>0.2</v>
      </c>
      <c r="F481" s="206">
        <v>0.4</v>
      </c>
      <c r="G481" s="207">
        <v>0</v>
      </c>
      <c r="H481" s="206">
        <v>0</v>
      </c>
      <c r="I481" s="207">
        <v>0</v>
      </c>
      <c r="J481" s="206">
        <v>0</v>
      </c>
      <c r="K481" s="207">
        <v>0</v>
      </c>
      <c r="L481" s="206">
        <v>0</v>
      </c>
      <c r="M481" s="207">
        <v>0</v>
      </c>
      <c r="N481" s="206">
        <v>0</v>
      </c>
      <c r="O481" s="207">
        <v>0</v>
      </c>
      <c r="P481" s="206">
        <v>0</v>
      </c>
      <c r="Q481" s="207">
        <v>0</v>
      </c>
      <c r="R481" s="206">
        <v>0</v>
      </c>
      <c r="S481" s="207">
        <v>0</v>
      </c>
      <c r="T481" s="206">
        <v>71</v>
      </c>
      <c r="U481" s="207">
        <v>1.2</v>
      </c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</row>
    <row r="482" spans="1:68" x14ac:dyDescent="0.2">
      <c r="A482" s="313" t="s">
        <v>48</v>
      </c>
      <c r="B482" s="206">
        <v>52.6</v>
      </c>
      <c r="C482" s="207">
        <v>0.6</v>
      </c>
      <c r="D482" s="206">
        <v>5</v>
      </c>
      <c r="E482" s="207">
        <v>0.2</v>
      </c>
      <c r="F482" s="206">
        <v>0.2</v>
      </c>
      <c r="G482" s="207">
        <v>0</v>
      </c>
      <c r="H482" s="206">
        <v>0</v>
      </c>
      <c r="I482" s="207">
        <v>0</v>
      </c>
      <c r="J482" s="206">
        <v>0</v>
      </c>
      <c r="K482" s="207">
        <v>0</v>
      </c>
      <c r="L482" s="206">
        <v>0</v>
      </c>
      <c r="M482" s="207">
        <v>0</v>
      </c>
      <c r="N482" s="206">
        <v>0</v>
      </c>
      <c r="O482" s="207">
        <v>0</v>
      </c>
      <c r="P482" s="206">
        <v>0</v>
      </c>
      <c r="Q482" s="207">
        <v>0</v>
      </c>
      <c r="R482" s="206">
        <v>0</v>
      </c>
      <c r="S482" s="207">
        <v>0</v>
      </c>
      <c r="T482" s="206">
        <v>57.800000000000004</v>
      </c>
      <c r="U482" s="207">
        <v>0.8</v>
      </c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</row>
    <row r="483" spans="1:68" x14ac:dyDescent="0.2">
      <c r="A483" s="313" t="s">
        <v>49</v>
      </c>
      <c r="B483" s="206">
        <v>41.4</v>
      </c>
      <c r="C483" s="207">
        <v>1.2</v>
      </c>
      <c r="D483" s="206">
        <v>7.6</v>
      </c>
      <c r="E483" s="207">
        <v>0.2</v>
      </c>
      <c r="F483" s="206">
        <v>0.8</v>
      </c>
      <c r="G483" s="207">
        <v>0</v>
      </c>
      <c r="H483" s="206">
        <v>0</v>
      </c>
      <c r="I483" s="207">
        <v>0</v>
      </c>
      <c r="J483" s="206">
        <v>0</v>
      </c>
      <c r="K483" s="207">
        <v>0</v>
      </c>
      <c r="L483" s="206">
        <v>0</v>
      </c>
      <c r="M483" s="207">
        <v>0</v>
      </c>
      <c r="N483" s="206">
        <v>0</v>
      </c>
      <c r="O483" s="207">
        <v>0</v>
      </c>
      <c r="P483" s="206">
        <v>0</v>
      </c>
      <c r="Q483" s="207">
        <v>0</v>
      </c>
      <c r="R483" s="206">
        <v>0</v>
      </c>
      <c r="S483" s="207">
        <v>0</v>
      </c>
      <c r="T483" s="206">
        <v>49.8</v>
      </c>
      <c r="U483" s="207">
        <v>1.4</v>
      </c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</row>
    <row r="484" spans="1:68" x14ac:dyDescent="0.2">
      <c r="A484" s="313" t="s">
        <v>50</v>
      </c>
      <c r="B484" s="206">
        <v>20.399999999999999</v>
      </c>
      <c r="C484" s="207">
        <v>0.2</v>
      </c>
      <c r="D484" s="206">
        <v>3.4</v>
      </c>
      <c r="E484" s="207">
        <v>0</v>
      </c>
      <c r="F484" s="206">
        <v>0</v>
      </c>
      <c r="G484" s="207">
        <v>0</v>
      </c>
      <c r="H484" s="206">
        <v>0.2</v>
      </c>
      <c r="I484" s="207">
        <v>0</v>
      </c>
      <c r="J484" s="206">
        <v>0</v>
      </c>
      <c r="K484" s="207">
        <v>0</v>
      </c>
      <c r="L484" s="206">
        <v>0</v>
      </c>
      <c r="M484" s="207">
        <v>0</v>
      </c>
      <c r="N484" s="206">
        <v>0</v>
      </c>
      <c r="O484" s="207">
        <v>0</v>
      </c>
      <c r="P484" s="206">
        <v>0</v>
      </c>
      <c r="Q484" s="207">
        <v>0</v>
      </c>
      <c r="R484" s="206">
        <v>0</v>
      </c>
      <c r="S484" s="207">
        <v>0</v>
      </c>
      <c r="T484" s="206">
        <v>23.999999999999996</v>
      </c>
      <c r="U484" s="207">
        <v>0.2</v>
      </c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</row>
    <row r="485" spans="1:68" x14ac:dyDescent="0.2">
      <c r="A485" s="313" t="s">
        <v>51</v>
      </c>
      <c r="B485" s="206">
        <v>14.8</v>
      </c>
      <c r="C485" s="207">
        <v>0.4</v>
      </c>
      <c r="D485" s="206">
        <v>2</v>
      </c>
      <c r="E485" s="207">
        <v>0.2</v>
      </c>
      <c r="F485" s="206">
        <v>0.4</v>
      </c>
      <c r="G485" s="207">
        <v>0</v>
      </c>
      <c r="H485" s="206">
        <v>0</v>
      </c>
      <c r="I485" s="207">
        <v>0</v>
      </c>
      <c r="J485" s="206">
        <v>0</v>
      </c>
      <c r="K485" s="207">
        <v>0</v>
      </c>
      <c r="L485" s="206">
        <v>0</v>
      </c>
      <c r="M485" s="207">
        <v>0</v>
      </c>
      <c r="N485" s="206">
        <v>0</v>
      </c>
      <c r="O485" s="207">
        <v>0</v>
      </c>
      <c r="P485" s="206">
        <v>0</v>
      </c>
      <c r="Q485" s="207">
        <v>0</v>
      </c>
      <c r="R485" s="206">
        <v>0</v>
      </c>
      <c r="S485" s="207">
        <v>0</v>
      </c>
      <c r="T485" s="206">
        <v>17.2</v>
      </c>
      <c r="U485" s="207">
        <v>0.60000000000000009</v>
      </c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</row>
    <row r="486" spans="1:68" ht="10.5" thickBot="1" x14ac:dyDescent="0.25">
      <c r="A486" s="311" t="s">
        <v>52</v>
      </c>
      <c r="B486" s="206">
        <v>11</v>
      </c>
      <c r="C486" s="207">
        <v>0.2</v>
      </c>
      <c r="D486" s="206">
        <v>3.2</v>
      </c>
      <c r="E486" s="207">
        <v>0.4</v>
      </c>
      <c r="F486" s="206">
        <v>0</v>
      </c>
      <c r="G486" s="207">
        <v>0</v>
      </c>
      <c r="H486" s="206">
        <v>0</v>
      </c>
      <c r="I486" s="207">
        <v>0</v>
      </c>
      <c r="J486" s="206">
        <v>0</v>
      </c>
      <c r="K486" s="207">
        <v>0</v>
      </c>
      <c r="L486" s="206">
        <v>0</v>
      </c>
      <c r="M486" s="207">
        <v>0</v>
      </c>
      <c r="N486" s="206">
        <v>0</v>
      </c>
      <c r="O486" s="207">
        <v>0</v>
      </c>
      <c r="P486" s="206">
        <v>0</v>
      </c>
      <c r="Q486" s="207">
        <v>0</v>
      </c>
      <c r="R486" s="206">
        <v>0</v>
      </c>
      <c r="S486" s="207">
        <v>0</v>
      </c>
      <c r="T486" s="206">
        <v>14.2</v>
      </c>
      <c r="U486" s="207">
        <v>0.60000000000000009</v>
      </c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</row>
    <row r="487" spans="1:68" ht="11" thickTop="1" thickBot="1" x14ac:dyDescent="0.25">
      <c r="A487" s="312" t="s">
        <v>53</v>
      </c>
      <c r="B487" s="196">
        <v>624.79999999999995</v>
      </c>
      <c r="C487" s="202">
        <v>10.399999999999999</v>
      </c>
      <c r="D487" s="196">
        <v>82.2</v>
      </c>
      <c r="E487" s="202">
        <v>1.2000000000000002</v>
      </c>
      <c r="F487" s="196">
        <v>2.8</v>
      </c>
      <c r="G487" s="202">
        <v>0</v>
      </c>
      <c r="H487" s="196">
        <v>0.2</v>
      </c>
      <c r="I487" s="202">
        <v>0</v>
      </c>
      <c r="J487" s="196">
        <v>0</v>
      </c>
      <c r="K487" s="202">
        <v>0</v>
      </c>
      <c r="L487" s="196">
        <v>0</v>
      </c>
      <c r="M487" s="202">
        <v>0</v>
      </c>
      <c r="N487" s="196">
        <v>0</v>
      </c>
      <c r="O487" s="202">
        <v>0</v>
      </c>
      <c r="P487" s="196">
        <v>0</v>
      </c>
      <c r="Q487" s="202">
        <v>0</v>
      </c>
      <c r="R487" s="196">
        <v>0</v>
      </c>
      <c r="S487" s="202">
        <v>0</v>
      </c>
      <c r="T487" s="196">
        <v>710</v>
      </c>
      <c r="U487" s="202">
        <v>11.6</v>
      </c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</row>
    <row r="488" spans="1:68" ht="10.5" thickTop="1" x14ac:dyDescent="0.2">
      <c r="A488" s="313" t="s">
        <v>125</v>
      </c>
      <c r="B488" s="197">
        <v>0.87999999999999989</v>
      </c>
      <c r="C488" s="203">
        <v>1.464788732394366E-2</v>
      </c>
      <c r="D488" s="197">
        <v>0.11577464788732394</v>
      </c>
      <c r="E488" s="203">
        <v>1.6901408450704228E-3</v>
      </c>
      <c r="F488" s="197">
        <v>3.9436619718309857E-3</v>
      </c>
      <c r="G488" s="203">
        <v>0</v>
      </c>
      <c r="H488" s="197">
        <v>2.8169014084507044E-4</v>
      </c>
      <c r="I488" s="203">
        <v>0</v>
      </c>
      <c r="J488" s="197">
        <v>0</v>
      </c>
      <c r="K488" s="203">
        <v>0</v>
      </c>
      <c r="L488" s="197">
        <v>0</v>
      </c>
      <c r="M488" s="203">
        <v>0</v>
      </c>
      <c r="N488" s="197">
        <v>0</v>
      </c>
      <c r="O488" s="203">
        <v>0</v>
      </c>
      <c r="P488" s="197">
        <v>0</v>
      </c>
      <c r="Q488" s="203">
        <v>0</v>
      </c>
      <c r="R488" s="197">
        <v>0</v>
      </c>
      <c r="S488" s="203">
        <v>0</v>
      </c>
      <c r="T488" s="197">
        <v>1</v>
      </c>
      <c r="U488" s="203">
        <v>1.6338028169014085E-2</v>
      </c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</row>
    <row r="489" spans="1:68" x14ac:dyDescent="0.2">
      <c r="A489" s="313" t="s">
        <v>111</v>
      </c>
      <c r="B489" s="208">
        <v>564.4</v>
      </c>
      <c r="C489" s="209">
        <v>9.6</v>
      </c>
      <c r="D489" s="208">
        <v>71.199999999999989</v>
      </c>
      <c r="E489" s="209">
        <v>0.60000000000000009</v>
      </c>
      <c r="F489" s="208">
        <v>2.4</v>
      </c>
      <c r="G489" s="209">
        <v>0</v>
      </c>
      <c r="H489" s="208">
        <v>0</v>
      </c>
      <c r="I489" s="209">
        <v>0</v>
      </c>
      <c r="J489" s="208">
        <v>0</v>
      </c>
      <c r="K489" s="209">
        <v>0</v>
      </c>
      <c r="L489" s="208">
        <v>0</v>
      </c>
      <c r="M489" s="209">
        <v>0</v>
      </c>
      <c r="N489" s="208">
        <v>0</v>
      </c>
      <c r="O489" s="209">
        <v>0</v>
      </c>
      <c r="P489" s="208">
        <v>0</v>
      </c>
      <c r="Q489" s="209">
        <v>0</v>
      </c>
      <c r="R489" s="208">
        <v>0</v>
      </c>
      <c r="S489" s="209">
        <v>0</v>
      </c>
      <c r="T489" s="208">
        <v>637.99999999999989</v>
      </c>
      <c r="U489" s="209">
        <v>10.200000000000001</v>
      </c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</row>
    <row r="490" spans="1:68" ht="10.5" thickBot="1" x14ac:dyDescent="0.25">
      <c r="A490" s="311" t="s">
        <v>112</v>
      </c>
      <c r="B490" s="199">
        <v>60.399999999999977</v>
      </c>
      <c r="C490" s="205">
        <v>0.79999999999999893</v>
      </c>
      <c r="D490" s="199">
        <v>11.000000000000014</v>
      </c>
      <c r="E490" s="205">
        <v>0.60000000000000009</v>
      </c>
      <c r="F490" s="199">
        <v>0.39999999999999991</v>
      </c>
      <c r="G490" s="205">
        <v>0</v>
      </c>
      <c r="H490" s="199">
        <v>0.2</v>
      </c>
      <c r="I490" s="205">
        <v>0</v>
      </c>
      <c r="J490" s="199">
        <v>0</v>
      </c>
      <c r="K490" s="205">
        <v>0</v>
      </c>
      <c r="L490" s="199">
        <v>0</v>
      </c>
      <c r="M490" s="205">
        <v>0</v>
      </c>
      <c r="N490" s="199">
        <v>0</v>
      </c>
      <c r="O490" s="205">
        <v>0</v>
      </c>
      <c r="P490" s="199">
        <v>0</v>
      </c>
      <c r="Q490" s="205">
        <v>0</v>
      </c>
      <c r="R490" s="199">
        <v>0</v>
      </c>
      <c r="S490" s="205">
        <v>0</v>
      </c>
      <c r="T490" s="199">
        <v>72.000000000000114</v>
      </c>
      <c r="U490" s="205">
        <v>1.3999999999999986</v>
      </c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</row>
    <row r="491" spans="1:68" ht="14" thickTop="1" thickBot="1" x14ac:dyDescent="0.35">
      <c r="A491" s="314" t="s">
        <v>54</v>
      </c>
      <c r="B491" s="292"/>
      <c r="C491" s="293"/>
      <c r="D491" s="293"/>
      <c r="E491" s="294"/>
      <c r="F491" s="294"/>
      <c r="G491" s="295"/>
      <c r="H491" s="294" t="s">
        <v>55</v>
      </c>
      <c r="I491" s="304">
        <v>698.4</v>
      </c>
      <c r="J491" s="54"/>
      <c r="K491" s="53"/>
      <c r="L491" s="60" t="s">
        <v>56</v>
      </c>
      <c r="M491" s="82">
        <v>11.6</v>
      </c>
      <c r="N491" s="58"/>
      <c r="O491" s="292"/>
      <c r="P491" s="295"/>
      <c r="Q491" s="297"/>
      <c r="R491" s="298" t="s">
        <v>57</v>
      </c>
      <c r="S491" s="298"/>
      <c r="T491" s="305">
        <v>721.6</v>
      </c>
      <c r="U491" s="300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</row>
    <row r="492" spans="1:68" ht="13" thickTop="1" x14ac:dyDescent="0.25">
      <c r="A492" s="315" t="s">
        <v>58</v>
      </c>
      <c r="B492" s="33"/>
      <c r="C492" s="33"/>
      <c r="D492" s="34" t="s">
        <v>59</v>
      </c>
      <c r="E492" s="35">
        <v>17.44507042253521</v>
      </c>
      <c r="F492" s="32" t="s">
        <v>60</v>
      </c>
      <c r="G492" s="36"/>
      <c r="H492" s="34" t="s">
        <v>61</v>
      </c>
      <c r="I492" s="35">
        <v>17.068965517241377</v>
      </c>
      <c r="J492" s="32" t="s">
        <v>60</v>
      </c>
      <c r="K492" s="4"/>
      <c r="N492" s="301"/>
      <c r="O492" s="302"/>
      <c r="P492" s="302"/>
      <c r="Q492" s="302"/>
      <c r="R492" s="301"/>
      <c r="S492" s="301"/>
      <c r="T492" s="301"/>
      <c r="U492" s="301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</row>
    <row r="493" spans="1:68" x14ac:dyDescent="0.2"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</row>
    <row r="494" spans="1:68" x14ac:dyDescent="0.2"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</row>
    <row r="495" spans="1:68" x14ac:dyDescent="0.2"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</row>
    <row r="496" spans="1:68" x14ac:dyDescent="0.2"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</row>
    <row r="497" spans="23:68" x14ac:dyDescent="0.2"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</row>
    <row r="498" spans="23:68" x14ac:dyDescent="0.2"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</row>
    <row r="499" spans="23:68" x14ac:dyDescent="0.2"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</row>
    <row r="500" spans="23:68" x14ac:dyDescent="0.2"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</row>
    <row r="501" spans="23:68" x14ac:dyDescent="0.2"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</row>
    <row r="502" spans="23:68" x14ac:dyDescent="0.2"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</row>
    <row r="503" spans="23:68" x14ac:dyDescent="0.2"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</row>
    <row r="504" spans="23:68" x14ac:dyDescent="0.2"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</row>
    <row r="505" spans="23:68" x14ac:dyDescent="0.2"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</row>
    <row r="506" spans="23:68" x14ac:dyDescent="0.2"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</row>
    <row r="507" spans="23:68" x14ac:dyDescent="0.2"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</row>
    <row r="508" spans="23:68" x14ac:dyDescent="0.2"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</row>
    <row r="509" spans="23:68" x14ac:dyDescent="0.2"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</row>
    <row r="510" spans="23:68" x14ac:dyDescent="0.2"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</row>
    <row r="511" spans="23:68" x14ac:dyDescent="0.2"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</row>
    <row r="512" spans="23:68" x14ac:dyDescent="0.2"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</row>
    <row r="513" spans="1:68" x14ac:dyDescent="0.2"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</row>
    <row r="514" spans="1:68" x14ac:dyDescent="0.2"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</row>
    <row r="515" spans="1:68" x14ac:dyDescent="0.2"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</row>
    <row r="516" spans="1:68" x14ac:dyDescent="0.2"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</row>
    <row r="517" spans="1:68" x14ac:dyDescent="0.2"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</row>
    <row r="518" spans="1:68" ht="13" x14ac:dyDescent="0.3">
      <c r="A518" s="317">
        <v>2.8169014084507044E-4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</row>
    <row r="519" spans="1:68" ht="13" x14ac:dyDescent="0.3">
      <c r="A519" s="317"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</row>
    <row r="520" spans="1:68" ht="10.5" thickBot="1" x14ac:dyDescent="0.25"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</row>
    <row r="521" spans="1:68" ht="17" thickBot="1" x14ac:dyDescent="0.25">
      <c r="A521" s="318" t="s">
        <v>170</v>
      </c>
      <c r="B521" s="244"/>
      <c r="C521" s="244"/>
      <c r="D521" s="244"/>
      <c r="E521" s="244"/>
      <c r="F521" s="244"/>
      <c r="G521" s="244"/>
      <c r="H521" s="244"/>
      <c r="I521" s="244"/>
      <c r="J521" s="244"/>
      <c r="K521" s="244"/>
      <c r="L521" s="244"/>
      <c r="M521" s="244"/>
      <c r="N521" s="244"/>
      <c r="O521" s="244"/>
      <c r="P521" s="244"/>
      <c r="Q521" s="244"/>
      <c r="R521" s="244"/>
      <c r="S521" s="244"/>
      <c r="T521" s="244"/>
      <c r="U521" s="245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</row>
    <row r="522" spans="1:68" ht="15.5" x14ac:dyDescent="0.35">
      <c r="A522" s="323" t="s">
        <v>88</v>
      </c>
      <c r="B522" s="243"/>
      <c r="C522" s="243"/>
      <c r="D522" s="243"/>
      <c r="E522" s="243"/>
      <c r="F522" s="243"/>
      <c r="G522" s="243"/>
      <c r="H522" s="243"/>
      <c r="I522" s="243"/>
      <c r="J522" s="243"/>
      <c r="K522" s="243"/>
      <c r="L522" s="243"/>
      <c r="M522" s="243"/>
      <c r="N522" s="243"/>
      <c r="O522" s="243"/>
      <c r="P522" s="243"/>
      <c r="Q522" s="243"/>
      <c r="R522" s="243"/>
      <c r="S522" s="243"/>
      <c r="T522" s="243"/>
      <c r="U522" s="243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</row>
    <row r="523" spans="1:68" ht="13" x14ac:dyDescent="0.3">
      <c r="A523" s="320" t="s">
        <v>74</v>
      </c>
      <c r="B523" s="4"/>
      <c r="C523" s="80" t="s">
        <v>167</v>
      </c>
      <c r="D523" s="4"/>
      <c r="E523" s="83"/>
      <c r="F523" s="83"/>
      <c r="G523" s="83"/>
      <c r="H523" s="81" t="s">
        <v>87</v>
      </c>
      <c r="I523" s="85" t="s">
        <v>162</v>
      </c>
      <c r="L523" s="11"/>
      <c r="N523" s="84" t="s">
        <v>92</v>
      </c>
      <c r="O523" s="4"/>
      <c r="P523" s="105" t="s">
        <v>166</v>
      </c>
      <c r="Q523" s="61"/>
      <c r="V523" s="37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</row>
    <row r="524" spans="1:68" ht="13.5" thickBot="1" x14ac:dyDescent="0.35">
      <c r="A524" s="321" t="s">
        <v>4</v>
      </c>
      <c r="N524" s="4" t="s">
        <v>94</v>
      </c>
      <c r="P524" s="105" t="s">
        <v>165</v>
      </c>
      <c r="V524" s="37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</row>
    <row r="525" spans="1:68" ht="10.5" thickTop="1" x14ac:dyDescent="0.2">
      <c r="A525" s="310" t="s">
        <v>5</v>
      </c>
      <c r="B525" s="281" t="s">
        <v>6</v>
      </c>
      <c r="C525" s="282"/>
      <c r="D525" s="283" t="s">
        <v>7</v>
      </c>
      <c r="E525" s="282"/>
      <c r="F525" s="283" t="s">
        <v>8</v>
      </c>
      <c r="G525" s="282"/>
      <c r="H525" s="283" t="s">
        <v>9</v>
      </c>
      <c r="I525" s="282"/>
      <c r="J525" s="283" t="s">
        <v>10</v>
      </c>
      <c r="K525" s="282"/>
      <c r="L525" s="283" t="s">
        <v>11</v>
      </c>
      <c r="M525" s="282"/>
      <c r="N525" s="283" t="s">
        <v>12</v>
      </c>
      <c r="O525" s="282"/>
      <c r="P525" s="283" t="s">
        <v>13</v>
      </c>
      <c r="Q525" s="282"/>
      <c r="R525" s="283" t="s">
        <v>14</v>
      </c>
      <c r="S525" s="284"/>
      <c r="T525" s="285" t="s">
        <v>15</v>
      </c>
      <c r="U525" s="284"/>
      <c r="V525" s="37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</row>
    <row r="526" spans="1:68" ht="10.5" thickBot="1" x14ac:dyDescent="0.25">
      <c r="A526" s="311" t="s">
        <v>15</v>
      </c>
      <c r="B526" s="286" t="s">
        <v>16</v>
      </c>
      <c r="C526" s="287"/>
      <c r="D526" s="288" t="s">
        <v>17</v>
      </c>
      <c r="E526" s="287"/>
      <c r="F526" s="288" t="s">
        <v>18</v>
      </c>
      <c r="G526" s="287"/>
      <c r="H526" s="288" t="s">
        <v>19</v>
      </c>
      <c r="I526" s="287"/>
      <c r="J526" s="288" t="s">
        <v>20</v>
      </c>
      <c r="K526" s="287"/>
      <c r="L526" s="288" t="s">
        <v>21</v>
      </c>
      <c r="M526" s="287"/>
      <c r="N526" s="288" t="s">
        <v>22</v>
      </c>
      <c r="O526" s="287"/>
      <c r="P526" s="288" t="s">
        <v>23</v>
      </c>
      <c r="Q526" s="287"/>
      <c r="R526" s="288" t="s">
        <v>24</v>
      </c>
      <c r="S526" s="289"/>
      <c r="T526" s="290" t="s">
        <v>25</v>
      </c>
      <c r="U526" s="291"/>
      <c r="V526" s="37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</row>
    <row r="527" spans="1:68" ht="11.5" thickTop="1" thickBot="1" x14ac:dyDescent="0.3">
      <c r="A527" s="312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37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</row>
    <row r="528" spans="1:68" ht="10.5" thickTop="1" x14ac:dyDescent="0.2">
      <c r="A528" s="313" t="s">
        <v>29</v>
      </c>
      <c r="B528" s="206">
        <v>7.8571428571428568</v>
      </c>
      <c r="C528" s="207">
        <v>0.14285714285714285</v>
      </c>
      <c r="D528" s="206">
        <v>2.1428571428571428</v>
      </c>
      <c r="E528" s="207">
        <v>0</v>
      </c>
      <c r="F528" s="206">
        <v>0</v>
      </c>
      <c r="G528" s="207">
        <v>0</v>
      </c>
      <c r="H528" s="206">
        <v>0</v>
      </c>
      <c r="I528" s="207">
        <v>0</v>
      </c>
      <c r="J528" s="206">
        <v>0</v>
      </c>
      <c r="K528" s="207">
        <v>0</v>
      </c>
      <c r="L528" s="206">
        <v>0</v>
      </c>
      <c r="M528" s="207">
        <v>0</v>
      </c>
      <c r="N528" s="206">
        <v>0</v>
      </c>
      <c r="O528" s="207">
        <v>0</v>
      </c>
      <c r="P528" s="206">
        <v>0</v>
      </c>
      <c r="Q528" s="207">
        <v>0</v>
      </c>
      <c r="R528" s="206">
        <v>0</v>
      </c>
      <c r="S528" s="207">
        <v>0</v>
      </c>
      <c r="T528" s="206">
        <v>10</v>
      </c>
      <c r="U528" s="207">
        <v>0.14285714285714285</v>
      </c>
      <c r="V528" s="37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</row>
    <row r="529" spans="1:68" x14ac:dyDescent="0.2">
      <c r="A529" s="313" t="s">
        <v>30</v>
      </c>
      <c r="B529" s="206">
        <v>4.7142857142857144</v>
      </c>
      <c r="C529" s="207">
        <v>0.14285714285714285</v>
      </c>
      <c r="D529" s="206">
        <v>0.5714285714285714</v>
      </c>
      <c r="E529" s="207">
        <v>0</v>
      </c>
      <c r="F529" s="206">
        <v>0.14285714285714285</v>
      </c>
      <c r="G529" s="207">
        <v>0</v>
      </c>
      <c r="H529" s="206">
        <v>0</v>
      </c>
      <c r="I529" s="207">
        <v>0</v>
      </c>
      <c r="J529" s="206">
        <v>0</v>
      </c>
      <c r="K529" s="207">
        <v>0</v>
      </c>
      <c r="L529" s="206">
        <v>0</v>
      </c>
      <c r="M529" s="207">
        <v>0</v>
      </c>
      <c r="N529" s="206">
        <v>0</v>
      </c>
      <c r="O529" s="207">
        <v>0</v>
      </c>
      <c r="P529" s="206">
        <v>0</v>
      </c>
      <c r="Q529" s="207">
        <v>0</v>
      </c>
      <c r="R529" s="206">
        <v>0</v>
      </c>
      <c r="S529" s="207">
        <v>0</v>
      </c>
      <c r="T529" s="206">
        <v>5.4285714285714288</v>
      </c>
      <c r="U529" s="207">
        <v>0.14285714285714285</v>
      </c>
      <c r="V529" s="37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</row>
    <row r="530" spans="1:68" x14ac:dyDescent="0.2">
      <c r="A530" s="313" t="s">
        <v>31</v>
      </c>
      <c r="B530" s="206">
        <v>2.4285714285714284</v>
      </c>
      <c r="C530" s="207">
        <v>0</v>
      </c>
      <c r="D530" s="206">
        <v>0.5714285714285714</v>
      </c>
      <c r="E530" s="207">
        <v>0</v>
      </c>
      <c r="F530" s="206">
        <v>0</v>
      </c>
      <c r="G530" s="207">
        <v>0</v>
      </c>
      <c r="H530" s="206">
        <v>0</v>
      </c>
      <c r="I530" s="207">
        <v>0</v>
      </c>
      <c r="J530" s="206">
        <v>0</v>
      </c>
      <c r="K530" s="207">
        <v>0</v>
      </c>
      <c r="L530" s="206">
        <v>0</v>
      </c>
      <c r="M530" s="207">
        <v>0</v>
      </c>
      <c r="N530" s="206">
        <v>0</v>
      </c>
      <c r="O530" s="207">
        <v>0</v>
      </c>
      <c r="P530" s="206">
        <v>0</v>
      </c>
      <c r="Q530" s="207">
        <v>0</v>
      </c>
      <c r="R530" s="206">
        <v>0</v>
      </c>
      <c r="S530" s="207">
        <v>0</v>
      </c>
      <c r="T530" s="206">
        <v>3</v>
      </c>
      <c r="U530" s="207">
        <v>0</v>
      </c>
      <c r="V530" s="37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</row>
    <row r="531" spans="1:68" x14ac:dyDescent="0.2">
      <c r="A531" s="313" t="s">
        <v>32</v>
      </c>
      <c r="B531" s="206">
        <v>1.5714285714285714</v>
      </c>
      <c r="C531" s="207">
        <v>0</v>
      </c>
      <c r="D531" s="206">
        <v>0.14285714285714285</v>
      </c>
      <c r="E531" s="207">
        <v>0</v>
      </c>
      <c r="F531" s="206">
        <v>0</v>
      </c>
      <c r="G531" s="207">
        <v>0</v>
      </c>
      <c r="H531" s="206">
        <v>0</v>
      </c>
      <c r="I531" s="207">
        <v>0</v>
      </c>
      <c r="J531" s="206">
        <v>0</v>
      </c>
      <c r="K531" s="207">
        <v>0</v>
      </c>
      <c r="L531" s="206">
        <v>0</v>
      </c>
      <c r="M531" s="207">
        <v>0</v>
      </c>
      <c r="N531" s="206">
        <v>0</v>
      </c>
      <c r="O531" s="207">
        <v>0</v>
      </c>
      <c r="P531" s="206">
        <v>0</v>
      </c>
      <c r="Q531" s="207">
        <v>0</v>
      </c>
      <c r="R531" s="206">
        <v>0</v>
      </c>
      <c r="S531" s="207">
        <v>0</v>
      </c>
      <c r="T531" s="206">
        <v>1.7142857142857142</v>
      </c>
      <c r="U531" s="207">
        <v>0</v>
      </c>
      <c r="V531" s="37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</row>
    <row r="532" spans="1:68" ht="12.5" x14ac:dyDescent="0.25">
      <c r="A532" s="313" t="s">
        <v>33</v>
      </c>
      <c r="B532" s="206">
        <v>1.4285714285714286</v>
      </c>
      <c r="C532" s="207">
        <v>0</v>
      </c>
      <c r="D532" s="206">
        <v>0.14285714285714285</v>
      </c>
      <c r="E532" s="207">
        <v>0</v>
      </c>
      <c r="F532" s="206">
        <v>0</v>
      </c>
      <c r="G532" s="207">
        <v>0</v>
      </c>
      <c r="H532" s="206">
        <v>0</v>
      </c>
      <c r="I532" s="207">
        <v>0</v>
      </c>
      <c r="J532" s="206">
        <v>0</v>
      </c>
      <c r="K532" s="207">
        <v>0</v>
      </c>
      <c r="L532" s="206">
        <v>0</v>
      </c>
      <c r="M532" s="207">
        <v>0</v>
      </c>
      <c r="N532" s="206">
        <v>0</v>
      </c>
      <c r="O532" s="207">
        <v>0</v>
      </c>
      <c r="P532" s="206">
        <v>0</v>
      </c>
      <c r="Q532" s="207">
        <v>0</v>
      </c>
      <c r="R532" s="206">
        <v>0</v>
      </c>
      <c r="S532" s="207">
        <v>0</v>
      </c>
      <c r="T532" s="206">
        <v>1.5714285714285714</v>
      </c>
      <c r="U532" s="207">
        <v>0</v>
      </c>
      <c r="V532" s="40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</row>
    <row r="533" spans="1:68" ht="12.5" x14ac:dyDescent="0.25">
      <c r="A533" s="313" t="s">
        <v>34</v>
      </c>
      <c r="B533" s="206">
        <v>1.8571428571428572</v>
      </c>
      <c r="C533" s="207">
        <v>0</v>
      </c>
      <c r="D533" s="206">
        <v>0.2857142857142857</v>
      </c>
      <c r="E533" s="207">
        <v>0</v>
      </c>
      <c r="F533" s="206">
        <v>0</v>
      </c>
      <c r="G533" s="207">
        <v>0</v>
      </c>
      <c r="H533" s="206">
        <v>0</v>
      </c>
      <c r="I533" s="207">
        <v>0</v>
      </c>
      <c r="J533" s="206">
        <v>0</v>
      </c>
      <c r="K533" s="207">
        <v>0</v>
      </c>
      <c r="L533" s="206">
        <v>0</v>
      </c>
      <c r="M533" s="207">
        <v>0</v>
      </c>
      <c r="N533" s="206">
        <v>0</v>
      </c>
      <c r="O533" s="207">
        <v>0</v>
      </c>
      <c r="P533" s="206">
        <v>0</v>
      </c>
      <c r="Q533" s="207">
        <v>0</v>
      </c>
      <c r="R533" s="206">
        <v>0</v>
      </c>
      <c r="S533" s="207">
        <v>0</v>
      </c>
      <c r="T533" s="206">
        <v>2.1428571428571428</v>
      </c>
      <c r="U533" s="207">
        <v>0</v>
      </c>
      <c r="V533" s="40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</row>
    <row r="534" spans="1:68" x14ac:dyDescent="0.2">
      <c r="A534" s="313" t="s">
        <v>35</v>
      </c>
      <c r="B534" s="206">
        <v>5.8571428571428568</v>
      </c>
      <c r="C534" s="207">
        <v>0.14285714285714285</v>
      </c>
      <c r="D534" s="206">
        <v>1.8571428571428572</v>
      </c>
      <c r="E534" s="207">
        <v>0</v>
      </c>
      <c r="F534" s="206">
        <v>0</v>
      </c>
      <c r="G534" s="207">
        <v>0</v>
      </c>
      <c r="H534" s="206">
        <v>0</v>
      </c>
      <c r="I534" s="207">
        <v>0</v>
      </c>
      <c r="J534" s="206">
        <v>0</v>
      </c>
      <c r="K534" s="207">
        <v>0</v>
      </c>
      <c r="L534" s="206">
        <v>0</v>
      </c>
      <c r="M534" s="207">
        <v>0</v>
      </c>
      <c r="N534" s="206">
        <v>0</v>
      </c>
      <c r="O534" s="207">
        <v>0</v>
      </c>
      <c r="P534" s="206">
        <v>0</v>
      </c>
      <c r="Q534" s="207">
        <v>0</v>
      </c>
      <c r="R534" s="206">
        <v>0</v>
      </c>
      <c r="S534" s="207">
        <v>0</v>
      </c>
      <c r="T534" s="206">
        <v>7.7142857142857135</v>
      </c>
      <c r="U534" s="207">
        <v>0.14285714285714285</v>
      </c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</row>
    <row r="535" spans="1:68" x14ac:dyDescent="0.2">
      <c r="A535" s="313" t="s">
        <v>36</v>
      </c>
      <c r="B535" s="206">
        <v>12.571428571428571</v>
      </c>
      <c r="C535" s="207">
        <v>0</v>
      </c>
      <c r="D535" s="206">
        <v>1.2857142857142858</v>
      </c>
      <c r="E535" s="207">
        <v>0</v>
      </c>
      <c r="F535" s="206">
        <v>0</v>
      </c>
      <c r="G535" s="207">
        <v>0</v>
      </c>
      <c r="H535" s="206">
        <v>0</v>
      </c>
      <c r="I535" s="207">
        <v>0</v>
      </c>
      <c r="J535" s="206">
        <v>0</v>
      </c>
      <c r="K535" s="207">
        <v>0</v>
      </c>
      <c r="L535" s="206">
        <v>0</v>
      </c>
      <c r="M535" s="207">
        <v>0</v>
      </c>
      <c r="N535" s="206">
        <v>0</v>
      </c>
      <c r="O535" s="207">
        <v>0</v>
      </c>
      <c r="P535" s="206">
        <v>0</v>
      </c>
      <c r="Q535" s="207">
        <v>0</v>
      </c>
      <c r="R535" s="206">
        <v>0</v>
      </c>
      <c r="S535" s="207">
        <v>0</v>
      </c>
      <c r="T535" s="206">
        <v>13.857142857142858</v>
      </c>
      <c r="U535" s="207">
        <v>0</v>
      </c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</row>
    <row r="536" spans="1:68" x14ac:dyDescent="0.2">
      <c r="A536" s="313" t="s">
        <v>37</v>
      </c>
      <c r="B536" s="206">
        <v>28.714285714285715</v>
      </c>
      <c r="C536" s="207">
        <v>0.14285714285714285</v>
      </c>
      <c r="D536" s="206">
        <v>2.1428571428571428</v>
      </c>
      <c r="E536" s="207">
        <v>0</v>
      </c>
      <c r="F536" s="206">
        <v>0.14285714285714285</v>
      </c>
      <c r="G536" s="207">
        <v>0</v>
      </c>
      <c r="H536" s="206">
        <v>0</v>
      </c>
      <c r="I536" s="207">
        <v>0</v>
      </c>
      <c r="J536" s="206">
        <v>0</v>
      </c>
      <c r="K536" s="207">
        <v>0</v>
      </c>
      <c r="L536" s="206">
        <v>0</v>
      </c>
      <c r="M536" s="207">
        <v>0</v>
      </c>
      <c r="N536" s="206">
        <v>0</v>
      </c>
      <c r="O536" s="207">
        <v>0</v>
      </c>
      <c r="P536" s="206">
        <v>0</v>
      </c>
      <c r="Q536" s="207">
        <v>0</v>
      </c>
      <c r="R536" s="206">
        <v>0</v>
      </c>
      <c r="S536" s="207">
        <v>0</v>
      </c>
      <c r="T536" s="206">
        <v>31</v>
      </c>
      <c r="U536" s="207">
        <v>0.14285714285714285</v>
      </c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</row>
    <row r="537" spans="1:68" x14ac:dyDescent="0.2">
      <c r="A537" s="313" t="s">
        <v>38</v>
      </c>
      <c r="B537" s="206">
        <v>28.571428571428573</v>
      </c>
      <c r="C537" s="207">
        <v>0.2857142857142857</v>
      </c>
      <c r="D537" s="206">
        <v>5.1428571428571432</v>
      </c>
      <c r="E537" s="207">
        <v>0</v>
      </c>
      <c r="F537" s="206">
        <v>0.14285714285714285</v>
      </c>
      <c r="G537" s="207">
        <v>0</v>
      </c>
      <c r="H537" s="206">
        <v>0</v>
      </c>
      <c r="I537" s="207">
        <v>0</v>
      </c>
      <c r="J537" s="206">
        <v>0</v>
      </c>
      <c r="K537" s="207">
        <v>0</v>
      </c>
      <c r="L537" s="206">
        <v>0</v>
      </c>
      <c r="M537" s="207">
        <v>0</v>
      </c>
      <c r="N537" s="206">
        <v>0</v>
      </c>
      <c r="O537" s="207">
        <v>0</v>
      </c>
      <c r="P537" s="206">
        <v>0</v>
      </c>
      <c r="Q537" s="207">
        <v>0</v>
      </c>
      <c r="R537" s="206">
        <v>0</v>
      </c>
      <c r="S537" s="207">
        <v>0</v>
      </c>
      <c r="T537" s="206">
        <v>33.857142857142861</v>
      </c>
      <c r="U537" s="207">
        <v>0.2857142857142857</v>
      </c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</row>
    <row r="538" spans="1:68" ht="15.5" x14ac:dyDescent="0.35">
      <c r="A538" s="313" t="s">
        <v>39</v>
      </c>
      <c r="B538" s="206">
        <v>26.714285714285715</v>
      </c>
      <c r="C538" s="207">
        <v>1</v>
      </c>
      <c r="D538" s="206">
        <v>3.7142857142857144</v>
      </c>
      <c r="E538" s="207">
        <v>0</v>
      </c>
      <c r="F538" s="206">
        <v>0</v>
      </c>
      <c r="G538" s="207">
        <v>0</v>
      </c>
      <c r="H538" s="206">
        <v>0</v>
      </c>
      <c r="I538" s="207">
        <v>0</v>
      </c>
      <c r="J538" s="206">
        <v>0</v>
      </c>
      <c r="K538" s="207">
        <v>0</v>
      </c>
      <c r="L538" s="206">
        <v>0</v>
      </c>
      <c r="M538" s="207">
        <v>0</v>
      </c>
      <c r="N538" s="206">
        <v>0</v>
      </c>
      <c r="O538" s="207">
        <v>0</v>
      </c>
      <c r="P538" s="206">
        <v>0</v>
      </c>
      <c r="Q538" s="207">
        <v>0</v>
      </c>
      <c r="R538" s="206">
        <v>0</v>
      </c>
      <c r="S538" s="207">
        <v>0</v>
      </c>
      <c r="T538" s="206">
        <v>30.428571428571431</v>
      </c>
      <c r="U538" s="207">
        <v>1</v>
      </c>
      <c r="V538" s="8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</row>
    <row r="539" spans="1:68" x14ac:dyDescent="0.2">
      <c r="A539" s="313" t="s">
        <v>40</v>
      </c>
      <c r="B539" s="206">
        <v>32.285714285714285</v>
      </c>
      <c r="C539" s="207">
        <v>1.1428571428571428</v>
      </c>
      <c r="D539" s="206">
        <v>3.8571428571428572</v>
      </c>
      <c r="E539" s="207">
        <v>0</v>
      </c>
      <c r="F539" s="206">
        <v>0.14285714285714285</v>
      </c>
      <c r="G539" s="207">
        <v>0</v>
      </c>
      <c r="H539" s="206">
        <v>0</v>
      </c>
      <c r="I539" s="207">
        <v>0</v>
      </c>
      <c r="J539" s="206">
        <v>0</v>
      </c>
      <c r="K539" s="207">
        <v>0</v>
      </c>
      <c r="L539" s="206">
        <v>0</v>
      </c>
      <c r="M539" s="207">
        <v>0</v>
      </c>
      <c r="N539" s="206">
        <v>0</v>
      </c>
      <c r="O539" s="207">
        <v>0</v>
      </c>
      <c r="P539" s="206">
        <v>0</v>
      </c>
      <c r="Q539" s="207">
        <v>0</v>
      </c>
      <c r="R539" s="206">
        <v>0</v>
      </c>
      <c r="S539" s="207">
        <v>0</v>
      </c>
      <c r="T539" s="206">
        <v>36.285714285714285</v>
      </c>
      <c r="U539" s="207">
        <v>1.1428571428571428</v>
      </c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</row>
    <row r="540" spans="1:68" x14ac:dyDescent="0.2">
      <c r="A540" s="313" t="s">
        <v>41</v>
      </c>
      <c r="B540" s="206">
        <v>38.714285714285715</v>
      </c>
      <c r="C540" s="207">
        <v>1.1428571428571428</v>
      </c>
      <c r="D540" s="206">
        <v>3.8571428571428572</v>
      </c>
      <c r="E540" s="207">
        <v>0</v>
      </c>
      <c r="F540" s="206">
        <v>0</v>
      </c>
      <c r="G540" s="207">
        <v>0</v>
      </c>
      <c r="H540" s="206">
        <v>0</v>
      </c>
      <c r="I540" s="207">
        <v>0</v>
      </c>
      <c r="J540" s="206">
        <v>0</v>
      </c>
      <c r="K540" s="207">
        <v>0</v>
      </c>
      <c r="L540" s="206">
        <v>0</v>
      </c>
      <c r="M540" s="207">
        <v>0</v>
      </c>
      <c r="N540" s="206">
        <v>0</v>
      </c>
      <c r="O540" s="207">
        <v>0</v>
      </c>
      <c r="P540" s="206">
        <v>0</v>
      </c>
      <c r="Q540" s="207">
        <v>0</v>
      </c>
      <c r="R540" s="206">
        <v>0</v>
      </c>
      <c r="S540" s="207">
        <v>0</v>
      </c>
      <c r="T540" s="206">
        <v>42.571428571428569</v>
      </c>
      <c r="U540" s="207">
        <v>1.1428571428571428</v>
      </c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</row>
    <row r="541" spans="1:68" x14ac:dyDescent="0.2">
      <c r="A541" s="313" t="s">
        <v>42</v>
      </c>
      <c r="B541" s="206">
        <v>33.857142857142854</v>
      </c>
      <c r="C541" s="207">
        <v>0.7142857142857143</v>
      </c>
      <c r="D541" s="206">
        <v>4.7142857142857144</v>
      </c>
      <c r="E541" s="207">
        <v>0.14285714285714285</v>
      </c>
      <c r="F541" s="206">
        <v>0.14285714285714285</v>
      </c>
      <c r="G541" s="207">
        <v>0</v>
      </c>
      <c r="H541" s="206">
        <v>0</v>
      </c>
      <c r="I541" s="207">
        <v>0</v>
      </c>
      <c r="J541" s="206">
        <v>0</v>
      </c>
      <c r="K541" s="207">
        <v>0</v>
      </c>
      <c r="L541" s="206">
        <v>0</v>
      </c>
      <c r="M541" s="207">
        <v>0</v>
      </c>
      <c r="N541" s="206">
        <v>0</v>
      </c>
      <c r="O541" s="207">
        <v>0</v>
      </c>
      <c r="P541" s="206">
        <v>0</v>
      </c>
      <c r="Q541" s="207">
        <v>0</v>
      </c>
      <c r="R541" s="206">
        <v>0</v>
      </c>
      <c r="S541" s="207">
        <v>0</v>
      </c>
      <c r="T541" s="206">
        <v>38.714285714285715</v>
      </c>
      <c r="U541" s="207">
        <v>0.85714285714285721</v>
      </c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</row>
    <row r="542" spans="1:68" x14ac:dyDescent="0.2">
      <c r="A542" s="313" t="s">
        <v>43</v>
      </c>
      <c r="B542" s="206">
        <v>28.857142857142858</v>
      </c>
      <c r="C542" s="207">
        <v>0.14285714285714285</v>
      </c>
      <c r="D542" s="206">
        <v>5.4285714285714288</v>
      </c>
      <c r="E542" s="207">
        <v>0</v>
      </c>
      <c r="F542" s="206">
        <v>0</v>
      </c>
      <c r="G542" s="207">
        <v>0</v>
      </c>
      <c r="H542" s="206">
        <v>0</v>
      </c>
      <c r="I542" s="207">
        <v>0</v>
      </c>
      <c r="J542" s="206">
        <v>0</v>
      </c>
      <c r="K542" s="207">
        <v>0</v>
      </c>
      <c r="L542" s="206">
        <v>0</v>
      </c>
      <c r="M542" s="207">
        <v>0</v>
      </c>
      <c r="N542" s="206">
        <v>0</v>
      </c>
      <c r="O542" s="207">
        <v>0</v>
      </c>
      <c r="P542" s="206">
        <v>0</v>
      </c>
      <c r="Q542" s="207">
        <v>0</v>
      </c>
      <c r="R542" s="206">
        <v>0</v>
      </c>
      <c r="S542" s="207">
        <v>0</v>
      </c>
      <c r="T542" s="206">
        <v>34.285714285714285</v>
      </c>
      <c r="U542" s="207">
        <v>0.14285714285714285</v>
      </c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</row>
    <row r="543" spans="1:68" x14ac:dyDescent="0.2">
      <c r="A543" s="313" t="s">
        <v>44</v>
      </c>
      <c r="B543" s="206">
        <v>39.142857142857146</v>
      </c>
      <c r="C543" s="207">
        <v>0.8571428571428571</v>
      </c>
      <c r="D543" s="206">
        <v>5.4285714285714288</v>
      </c>
      <c r="E543" s="207">
        <v>0</v>
      </c>
      <c r="F543" s="206">
        <v>0.14285714285714285</v>
      </c>
      <c r="G543" s="207">
        <v>0</v>
      </c>
      <c r="H543" s="206">
        <v>0</v>
      </c>
      <c r="I543" s="207">
        <v>0</v>
      </c>
      <c r="J543" s="206">
        <v>0</v>
      </c>
      <c r="K543" s="207">
        <v>0</v>
      </c>
      <c r="L543" s="206">
        <v>0</v>
      </c>
      <c r="M543" s="207">
        <v>0</v>
      </c>
      <c r="N543" s="206">
        <v>0</v>
      </c>
      <c r="O543" s="207">
        <v>0</v>
      </c>
      <c r="P543" s="206">
        <v>0</v>
      </c>
      <c r="Q543" s="207">
        <v>0</v>
      </c>
      <c r="R543" s="206">
        <v>0</v>
      </c>
      <c r="S543" s="207">
        <v>0</v>
      </c>
      <c r="T543" s="206">
        <v>44.714285714285722</v>
      </c>
      <c r="U543" s="207">
        <v>0.8571428571428571</v>
      </c>
      <c r="V543" s="26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</row>
    <row r="544" spans="1:68" x14ac:dyDescent="0.2">
      <c r="A544" s="313" t="s">
        <v>45</v>
      </c>
      <c r="B544" s="206">
        <v>51.857142857142854</v>
      </c>
      <c r="C544" s="207">
        <v>1.1428571428571428</v>
      </c>
      <c r="D544" s="206">
        <v>6.1428571428571432</v>
      </c>
      <c r="E544" s="207">
        <v>0</v>
      </c>
      <c r="F544" s="206">
        <v>0.14285714285714285</v>
      </c>
      <c r="G544" s="207">
        <v>0</v>
      </c>
      <c r="H544" s="206">
        <v>0</v>
      </c>
      <c r="I544" s="207">
        <v>0</v>
      </c>
      <c r="J544" s="206">
        <v>0</v>
      </c>
      <c r="K544" s="207">
        <v>0</v>
      </c>
      <c r="L544" s="206">
        <v>0</v>
      </c>
      <c r="M544" s="207">
        <v>0</v>
      </c>
      <c r="N544" s="206">
        <v>0</v>
      </c>
      <c r="O544" s="207">
        <v>0</v>
      </c>
      <c r="P544" s="206">
        <v>0</v>
      </c>
      <c r="Q544" s="207">
        <v>0</v>
      </c>
      <c r="R544" s="206">
        <v>0</v>
      </c>
      <c r="S544" s="207">
        <v>0</v>
      </c>
      <c r="T544" s="206">
        <v>58.142857142857146</v>
      </c>
      <c r="U544" s="207">
        <v>1.1428571428571428</v>
      </c>
      <c r="V544" s="26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</row>
    <row r="545" spans="1:68" x14ac:dyDescent="0.2">
      <c r="A545" s="313" t="s">
        <v>46</v>
      </c>
      <c r="B545" s="206">
        <v>58.714285714285715</v>
      </c>
      <c r="C545" s="207">
        <v>1.2857142857142858</v>
      </c>
      <c r="D545" s="206">
        <v>6</v>
      </c>
      <c r="E545" s="207">
        <v>0</v>
      </c>
      <c r="F545" s="206">
        <v>0.14285714285714285</v>
      </c>
      <c r="G545" s="207">
        <v>0</v>
      </c>
      <c r="H545" s="206">
        <v>0</v>
      </c>
      <c r="I545" s="207">
        <v>0</v>
      </c>
      <c r="J545" s="206">
        <v>0</v>
      </c>
      <c r="K545" s="207">
        <v>0</v>
      </c>
      <c r="L545" s="206">
        <v>0</v>
      </c>
      <c r="M545" s="207">
        <v>0</v>
      </c>
      <c r="N545" s="206">
        <v>0</v>
      </c>
      <c r="O545" s="207">
        <v>0</v>
      </c>
      <c r="P545" s="206">
        <v>0</v>
      </c>
      <c r="Q545" s="207">
        <v>0</v>
      </c>
      <c r="R545" s="206">
        <v>0</v>
      </c>
      <c r="S545" s="207">
        <v>0</v>
      </c>
      <c r="T545" s="206">
        <v>64.857142857142861</v>
      </c>
      <c r="U545" s="207">
        <v>1.2857142857142858</v>
      </c>
      <c r="V545" s="26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</row>
    <row r="546" spans="1:68" x14ac:dyDescent="0.2">
      <c r="A546" s="313" t="s">
        <v>47</v>
      </c>
      <c r="B546" s="206">
        <v>62.285714285714285</v>
      </c>
      <c r="C546" s="207">
        <v>1.1428571428571428</v>
      </c>
      <c r="D546" s="206">
        <v>4.4285714285714288</v>
      </c>
      <c r="E546" s="207">
        <v>0.14285714285714285</v>
      </c>
      <c r="F546" s="206">
        <v>0.2857142857142857</v>
      </c>
      <c r="G546" s="207">
        <v>0</v>
      </c>
      <c r="H546" s="206">
        <v>0</v>
      </c>
      <c r="I546" s="207">
        <v>0</v>
      </c>
      <c r="J546" s="206">
        <v>0</v>
      </c>
      <c r="K546" s="207">
        <v>0</v>
      </c>
      <c r="L546" s="206">
        <v>0</v>
      </c>
      <c r="M546" s="207">
        <v>0</v>
      </c>
      <c r="N546" s="206">
        <v>0</v>
      </c>
      <c r="O546" s="207">
        <v>0</v>
      </c>
      <c r="P546" s="206">
        <v>0</v>
      </c>
      <c r="Q546" s="207">
        <v>0</v>
      </c>
      <c r="R546" s="206">
        <v>0</v>
      </c>
      <c r="S546" s="207">
        <v>0</v>
      </c>
      <c r="T546" s="206">
        <v>67</v>
      </c>
      <c r="U546" s="207">
        <v>1.2857142857142856</v>
      </c>
      <c r="V546" s="26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</row>
    <row r="547" spans="1:68" x14ac:dyDescent="0.2">
      <c r="A547" s="313" t="s">
        <v>48</v>
      </c>
      <c r="B547" s="206">
        <v>54.285714285714285</v>
      </c>
      <c r="C547" s="207">
        <v>1</v>
      </c>
      <c r="D547" s="206">
        <v>5</v>
      </c>
      <c r="E547" s="207">
        <v>0.14285714285714285</v>
      </c>
      <c r="F547" s="206">
        <v>0.14285714285714285</v>
      </c>
      <c r="G547" s="207">
        <v>0</v>
      </c>
      <c r="H547" s="206">
        <v>0</v>
      </c>
      <c r="I547" s="207">
        <v>0</v>
      </c>
      <c r="J547" s="206">
        <v>0</v>
      </c>
      <c r="K547" s="207">
        <v>0</v>
      </c>
      <c r="L547" s="206">
        <v>0</v>
      </c>
      <c r="M547" s="207">
        <v>0</v>
      </c>
      <c r="N547" s="206">
        <v>0</v>
      </c>
      <c r="O547" s="207">
        <v>0</v>
      </c>
      <c r="P547" s="206">
        <v>0</v>
      </c>
      <c r="Q547" s="207">
        <v>0</v>
      </c>
      <c r="R547" s="206">
        <v>0</v>
      </c>
      <c r="S547" s="207">
        <v>0</v>
      </c>
      <c r="T547" s="206">
        <v>59.428571428571431</v>
      </c>
      <c r="U547" s="207">
        <v>1.1428571428571428</v>
      </c>
      <c r="V547" s="26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</row>
    <row r="548" spans="1:68" x14ac:dyDescent="0.2">
      <c r="A548" s="313" t="s">
        <v>49</v>
      </c>
      <c r="B548" s="206">
        <v>39.857142857142854</v>
      </c>
      <c r="C548" s="207">
        <v>0.8571428571428571</v>
      </c>
      <c r="D548" s="206">
        <v>6.2857142857142856</v>
      </c>
      <c r="E548" s="207">
        <v>0.14285714285714285</v>
      </c>
      <c r="F548" s="206">
        <v>0.5714285714285714</v>
      </c>
      <c r="G548" s="207">
        <v>0</v>
      </c>
      <c r="H548" s="206">
        <v>0</v>
      </c>
      <c r="I548" s="207">
        <v>0</v>
      </c>
      <c r="J548" s="206">
        <v>0</v>
      </c>
      <c r="K548" s="207">
        <v>0</v>
      </c>
      <c r="L548" s="206">
        <v>0</v>
      </c>
      <c r="M548" s="207">
        <v>0</v>
      </c>
      <c r="N548" s="206">
        <v>0</v>
      </c>
      <c r="O548" s="207">
        <v>0</v>
      </c>
      <c r="P548" s="206">
        <v>0</v>
      </c>
      <c r="Q548" s="207">
        <v>0</v>
      </c>
      <c r="R548" s="206">
        <v>0</v>
      </c>
      <c r="S548" s="207">
        <v>0</v>
      </c>
      <c r="T548" s="206">
        <v>46.714285714285708</v>
      </c>
      <c r="U548" s="207">
        <v>1</v>
      </c>
      <c r="V548" s="26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</row>
    <row r="549" spans="1:68" x14ac:dyDescent="0.2">
      <c r="A549" s="313" t="s">
        <v>50</v>
      </c>
      <c r="B549" s="206">
        <v>20.142857142857142</v>
      </c>
      <c r="C549" s="207">
        <v>0.2857142857142857</v>
      </c>
      <c r="D549" s="206">
        <v>3.2857142857142856</v>
      </c>
      <c r="E549" s="207">
        <v>0</v>
      </c>
      <c r="F549" s="206">
        <v>0</v>
      </c>
      <c r="G549" s="207">
        <v>0</v>
      </c>
      <c r="H549" s="206">
        <v>0.2857142857142857</v>
      </c>
      <c r="I549" s="207">
        <v>0</v>
      </c>
      <c r="J549" s="206">
        <v>0</v>
      </c>
      <c r="K549" s="207">
        <v>0</v>
      </c>
      <c r="L549" s="206">
        <v>0</v>
      </c>
      <c r="M549" s="207">
        <v>0</v>
      </c>
      <c r="N549" s="206">
        <v>0</v>
      </c>
      <c r="O549" s="207">
        <v>0</v>
      </c>
      <c r="P549" s="206">
        <v>0</v>
      </c>
      <c r="Q549" s="207">
        <v>0</v>
      </c>
      <c r="R549" s="206">
        <v>0</v>
      </c>
      <c r="S549" s="207">
        <v>0</v>
      </c>
      <c r="T549" s="206">
        <v>23.714285714285712</v>
      </c>
      <c r="U549" s="207">
        <v>0.2857142857142857</v>
      </c>
      <c r="V549" s="26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</row>
    <row r="550" spans="1:68" x14ac:dyDescent="0.2">
      <c r="A550" s="313" t="s">
        <v>51</v>
      </c>
      <c r="B550" s="206">
        <v>15.142857142857142</v>
      </c>
      <c r="C550" s="207">
        <v>0.2857142857142857</v>
      </c>
      <c r="D550" s="206">
        <v>2.1428571428571428</v>
      </c>
      <c r="E550" s="207">
        <v>0.14285714285714285</v>
      </c>
      <c r="F550" s="206">
        <v>0.2857142857142857</v>
      </c>
      <c r="G550" s="207">
        <v>0</v>
      </c>
      <c r="H550" s="206">
        <v>0</v>
      </c>
      <c r="I550" s="207">
        <v>0</v>
      </c>
      <c r="J550" s="206">
        <v>0</v>
      </c>
      <c r="K550" s="207">
        <v>0</v>
      </c>
      <c r="L550" s="206">
        <v>0</v>
      </c>
      <c r="M550" s="207">
        <v>0</v>
      </c>
      <c r="N550" s="206">
        <v>0</v>
      </c>
      <c r="O550" s="207">
        <v>0</v>
      </c>
      <c r="P550" s="206">
        <v>0</v>
      </c>
      <c r="Q550" s="207">
        <v>0</v>
      </c>
      <c r="R550" s="206">
        <v>0</v>
      </c>
      <c r="S550" s="207">
        <v>0</v>
      </c>
      <c r="T550" s="206">
        <v>17.571428571428569</v>
      </c>
      <c r="U550" s="207">
        <v>0.42857142857142855</v>
      </c>
      <c r="V550" s="26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</row>
    <row r="551" spans="1:68" ht="10.5" thickBot="1" x14ac:dyDescent="0.25">
      <c r="A551" s="311" t="s">
        <v>52</v>
      </c>
      <c r="B551" s="206">
        <v>11.428571428571429</v>
      </c>
      <c r="C551" s="207">
        <v>0.14285714285714285</v>
      </c>
      <c r="D551" s="206">
        <v>2.5714285714285716</v>
      </c>
      <c r="E551" s="207">
        <v>0.2857142857142857</v>
      </c>
      <c r="F551" s="206">
        <v>0</v>
      </c>
      <c r="G551" s="207">
        <v>0</v>
      </c>
      <c r="H551" s="206">
        <v>0</v>
      </c>
      <c r="I551" s="207">
        <v>0</v>
      </c>
      <c r="J551" s="206">
        <v>0</v>
      </c>
      <c r="K551" s="207">
        <v>0</v>
      </c>
      <c r="L551" s="206">
        <v>0</v>
      </c>
      <c r="M551" s="207">
        <v>0</v>
      </c>
      <c r="N551" s="206">
        <v>0</v>
      </c>
      <c r="O551" s="207">
        <v>0</v>
      </c>
      <c r="P551" s="206">
        <v>0</v>
      </c>
      <c r="Q551" s="207">
        <v>0</v>
      </c>
      <c r="R551" s="206">
        <v>0</v>
      </c>
      <c r="S551" s="207">
        <v>0</v>
      </c>
      <c r="T551" s="206">
        <v>14</v>
      </c>
      <c r="U551" s="207">
        <v>0.42857142857142855</v>
      </c>
      <c r="V551" s="26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</row>
    <row r="552" spans="1:68" ht="11" thickTop="1" thickBot="1" x14ac:dyDescent="0.25">
      <c r="A552" s="312" t="s">
        <v>53</v>
      </c>
      <c r="B552" s="196">
        <v>608.85714285714289</v>
      </c>
      <c r="C552" s="202">
        <v>12.000000000000002</v>
      </c>
      <c r="D552" s="196">
        <v>77.142857142857153</v>
      </c>
      <c r="E552" s="202">
        <v>0.99999999999999989</v>
      </c>
      <c r="F552" s="196">
        <v>2.4285714285714279</v>
      </c>
      <c r="G552" s="202">
        <v>0</v>
      </c>
      <c r="H552" s="196">
        <v>0.2857142857142857</v>
      </c>
      <c r="I552" s="202">
        <v>0</v>
      </c>
      <c r="J552" s="196">
        <v>0</v>
      </c>
      <c r="K552" s="202">
        <v>0</v>
      </c>
      <c r="L552" s="196">
        <v>0</v>
      </c>
      <c r="M552" s="202">
        <v>0</v>
      </c>
      <c r="N552" s="196">
        <v>0</v>
      </c>
      <c r="O552" s="202">
        <v>0</v>
      </c>
      <c r="P552" s="196">
        <v>0</v>
      </c>
      <c r="Q552" s="202">
        <v>0</v>
      </c>
      <c r="R552" s="196">
        <v>0</v>
      </c>
      <c r="S552" s="202">
        <v>0</v>
      </c>
      <c r="T552" s="196">
        <v>688.71428571428567</v>
      </c>
      <c r="U552" s="202">
        <v>13.000000000000002</v>
      </c>
      <c r="V552" s="26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</row>
    <row r="553" spans="1:68" ht="10.5" thickTop="1" x14ac:dyDescent="0.2">
      <c r="A553" s="313" t="s">
        <v>125</v>
      </c>
      <c r="B553" s="197">
        <v>0.88404895249948157</v>
      </c>
      <c r="C553" s="203">
        <v>1.7423771001866838E-2</v>
      </c>
      <c r="D553" s="197">
        <v>0.11200995644057252</v>
      </c>
      <c r="E553" s="203">
        <v>1.451980916822236E-3</v>
      </c>
      <c r="F553" s="197">
        <v>3.5262393694254299E-3</v>
      </c>
      <c r="G553" s="203">
        <v>0</v>
      </c>
      <c r="H553" s="197">
        <v>4.1485169052063887E-4</v>
      </c>
      <c r="I553" s="203">
        <v>0</v>
      </c>
      <c r="J553" s="197">
        <v>0</v>
      </c>
      <c r="K553" s="203">
        <v>0</v>
      </c>
      <c r="L553" s="197">
        <v>0</v>
      </c>
      <c r="M553" s="203">
        <v>0</v>
      </c>
      <c r="N553" s="197">
        <v>0</v>
      </c>
      <c r="O553" s="203">
        <v>0</v>
      </c>
      <c r="P553" s="197">
        <v>0</v>
      </c>
      <c r="Q553" s="203">
        <v>0</v>
      </c>
      <c r="R553" s="197">
        <v>0</v>
      </c>
      <c r="S553" s="203">
        <v>0</v>
      </c>
      <c r="T553" s="197">
        <v>1</v>
      </c>
      <c r="U553" s="203">
        <v>1.8875751918689072E-2</v>
      </c>
      <c r="V553" s="26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</row>
    <row r="554" spans="1:68" x14ac:dyDescent="0.2">
      <c r="A554" s="324" t="s">
        <v>111</v>
      </c>
      <c r="B554" s="208">
        <v>542.28571428571422</v>
      </c>
      <c r="C554" s="209">
        <v>11</v>
      </c>
      <c r="D554" s="208">
        <v>65.285714285714306</v>
      </c>
      <c r="E554" s="209">
        <v>0.5714285714285714</v>
      </c>
      <c r="F554" s="208">
        <v>1.9999999999999998</v>
      </c>
      <c r="G554" s="209">
        <v>0</v>
      </c>
      <c r="H554" s="208">
        <v>0</v>
      </c>
      <c r="I554" s="209">
        <v>0</v>
      </c>
      <c r="J554" s="208">
        <v>0</v>
      </c>
      <c r="K554" s="209">
        <v>0</v>
      </c>
      <c r="L554" s="208">
        <v>0</v>
      </c>
      <c r="M554" s="209">
        <v>0</v>
      </c>
      <c r="N554" s="208">
        <v>0</v>
      </c>
      <c r="O554" s="209">
        <v>0</v>
      </c>
      <c r="P554" s="208">
        <v>0</v>
      </c>
      <c r="Q554" s="209">
        <v>0</v>
      </c>
      <c r="R554" s="208">
        <v>0</v>
      </c>
      <c r="S554" s="209">
        <v>0</v>
      </c>
      <c r="T554" s="208">
        <v>609.57142857142856</v>
      </c>
      <c r="U554" s="209">
        <v>11.571428571428573</v>
      </c>
      <c r="V554" s="26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</row>
    <row r="555" spans="1:68" ht="10.5" thickBot="1" x14ac:dyDescent="0.25">
      <c r="A555" s="325" t="s">
        <v>112</v>
      </c>
      <c r="B555" s="199">
        <v>66.571428571428669</v>
      </c>
      <c r="C555" s="205">
        <v>1.0000000000000018</v>
      </c>
      <c r="D555" s="199">
        <v>11.857142857142847</v>
      </c>
      <c r="E555" s="205">
        <v>0.42857142857142849</v>
      </c>
      <c r="F555" s="199">
        <v>0.42857142857142816</v>
      </c>
      <c r="G555" s="205">
        <v>0</v>
      </c>
      <c r="H555" s="199">
        <v>0.2857142857142857</v>
      </c>
      <c r="I555" s="205">
        <v>0</v>
      </c>
      <c r="J555" s="199">
        <v>0</v>
      </c>
      <c r="K555" s="205">
        <v>0</v>
      </c>
      <c r="L555" s="199">
        <v>0</v>
      </c>
      <c r="M555" s="205">
        <v>0</v>
      </c>
      <c r="N555" s="199">
        <v>0</v>
      </c>
      <c r="O555" s="205">
        <v>0</v>
      </c>
      <c r="P555" s="199">
        <v>0</v>
      </c>
      <c r="Q555" s="205">
        <v>0</v>
      </c>
      <c r="R555" s="199">
        <v>0</v>
      </c>
      <c r="S555" s="205">
        <v>0</v>
      </c>
      <c r="T555" s="199">
        <v>79.14285714285711</v>
      </c>
      <c r="U555" s="205">
        <v>1.4285714285714288</v>
      </c>
      <c r="V555" s="26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</row>
    <row r="556" spans="1:68" ht="14" thickTop="1" thickBot="1" x14ac:dyDescent="0.35">
      <c r="A556" s="314" t="s">
        <v>54</v>
      </c>
      <c r="B556" s="292"/>
      <c r="C556" s="293"/>
      <c r="D556" s="293"/>
      <c r="E556" s="294"/>
      <c r="F556" s="294"/>
      <c r="G556" s="295"/>
      <c r="H556" s="294" t="s">
        <v>55</v>
      </c>
      <c r="I556" s="304">
        <v>675.71428571428567</v>
      </c>
      <c r="J556" s="54"/>
      <c r="K556" s="53"/>
      <c r="L556" s="60" t="s">
        <v>56</v>
      </c>
      <c r="M556" s="82">
        <v>13.000000000000002</v>
      </c>
      <c r="N556" s="58"/>
      <c r="O556" s="292"/>
      <c r="P556" s="295"/>
      <c r="Q556" s="297"/>
      <c r="R556" s="298" t="s">
        <v>57</v>
      </c>
      <c r="S556" s="298"/>
      <c r="T556" s="305">
        <v>701.71428571428567</v>
      </c>
      <c r="U556" s="300"/>
      <c r="V556" s="26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</row>
    <row r="557" spans="1:68" ht="13" thickTop="1" x14ac:dyDescent="0.25">
      <c r="A557" s="315" t="s">
        <v>58</v>
      </c>
      <c r="B557" s="33"/>
      <c r="C557" s="33"/>
      <c r="D557" s="34" t="s">
        <v>59</v>
      </c>
      <c r="E557" s="176">
        <v>17.362580377515041</v>
      </c>
      <c r="F557" s="32" t="s">
        <v>60</v>
      </c>
      <c r="G557" s="36"/>
      <c r="H557" s="34" t="s">
        <v>61</v>
      </c>
      <c r="I557" s="176">
        <v>16.53846153846154</v>
      </c>
      <c r="J557" s="32" t="s">
        <v>60</v>
      </c>
      <c r="K557" s="4"/>
      <c r="N557" s="301"/>
      <c r="O557" s="302"/>
      <c r="P557" s="302"/>
      <c r="Q557" s="302"/>
      <c r="R557" s="301"/>
      <c r="S557" s="301"/>
      <c r="T557" s="301"/>
      <c r="U557" s="301"/>
      <c r="V557" s="26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</row>
    <row r="558" spans="1:68" ht="7.9" customHeight="1" x14ac:dyDescent="0.25">
      <c r="E558" s="122">
        <v>17.240449964846498</v>
      </c>
      <c r="F558" s="123"/>
      <c r="G558" s="123"/>
      <c r="H558" s="123"/>
      <c r="I558" s="122">
        <v>15.987654320987652</v>
      </c>
      <c r="V558" s="26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</row>
    <row r="559" spans="1:68" ht="10.5" x14ac:dyDescent="0.25">
      <c r="E559" s="122">
        <v>18.303249097472946</v>
      </c>
      <c r="F559" s="123"/>
      <c r="G559" s="123"/>
      <c r="H559" s="123"/>
      <c r="I559" s="122">
        <v>21.000000000000011</v>
      </c>
      <c r="V559" s="26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</row>
    <row r="560" spans="1:68" x14ac:dyDescent="0.2">
      <c r="V560" s="26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</row>
    <row r="561" spans="22:68" x14ac:dyDescent="0.2">
      <c r="V561" s="26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</row>
    <row r="562" spans="22:68" x14ac:dyDescent="0.2">
      <c r="V562" s="26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</row>
    <row r="563" spans="22:68" x14ac:dyDescent="0.2">
      <c r="V563" s="26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</row>
    <row r="564" spans="22:68" x14ac:dyDescent="0.2">
      <c r="V564" s="26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</row>
    <row r="565" spans="22:68" x14ac:dyDescent="0.2">
      <c r="V565" s="26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</row>
    <row r="566" spans="22:68" x14ac:dyDescent="0.2">
      <c r="V566" s="26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</row>
    <row r="567" spans="22:68" x14ac:dyDescent="0.2">
      <c r="V567" s="26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</row>
    <row r="568" spans="22:68" x14ac:dyDescent="0.2">
      <c r="V568" s="26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</row>
    <row r="569" spans="22:68" ht="10.5" x14ac:dyDescent="0.25">
      <c r="V569" s="28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</row>
    <row r="570" spans="22:68" x14ac:dyDescent="0.2">
      <c r="V570" s="29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</row>
    <row r="571" spans="22:68" x14ac:dyDescent="0.2">
      <c r="V571" s="30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</row>
    <row r="572" spans="22:68" ht="10.5" x14ac:dyDescent="0.25">
      <c r="V572" s="31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</row>
    <row r="573" spans="22:68" ht="10.5" x14ac:dyDescent="0.25">
      <c r="V573" s="31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</row>
    <row r="574" spans="22:68" x14ac:dyDescent="0.2"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</row>
    <row r="575" spans="22:68" x14ac:dyDescent="0.2"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</row>
    <row r="576" spans="22:68" x14ac:dyDescent="0.2"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</row>
    <row r="577" spans="1:68" x14ac:dyDescent="0.2"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</row>
    <row r="578" spans="1:68" x14ac:dyDescent="0.2"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</row>
    <row r="579" spans="1:68" x14ac:dyDescent="0.2"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</row>
    <row r="580" spans="1:68" x14ac:dyDescent="0.2"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</row>
    <row r="581" spans="1:68" x14ac:dyDescent="0.2"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</row>
    <row r="582" spans="1:68" x14ac:dyDescent="0.2"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</row>
    <row r="583" spans="1:68" ht="13" x14ac:dyDescent="0.3">
      <c r="A583" s="317">
        <v>4.1485169052063887E-4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</row>
    <row r="584" spans="1:68" ht="13" x14ac:dyDescent="0.3">
      <c r="A584" s="317"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</row>
    <row r="585" spans="1:68" x14ac:dyDescent="0.2"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</row>
    <row r="586" spans="1:68" ht="16.5" x14ac:dyDescent="0.2">
      <c r="A586" s="326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</row>
    <row r="587" spans="1:68" x14ac:dyDescent="0.2"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</row>
    <row r="588" spans="1:68" ht="13" x14ac:dyDescent="0.3">
      <c r="A588" s="327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</row>
    <row r="589" spans="1:68" ht="13" x14ac:dyDescent="0.3">
      <c r="A589" s="327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</row>
    <row r="590" spans="1:68" ht="13" x14ac:dyDescent="0.3">
      <c r="A590" s="327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</row>
    <row r="591" spans="1:68" ht="13" x14ac:dyDescent="0.3">
      <c r="A591" s="327"/>
      <c r="K591"/>
      <c r="L591"/>
      <c r="M591"/>
      <c r="N591"/>
      <c r="O591"/>
      <c r="P591"/>
      <c r="Q591"/>
      <c r="R591"/>
      <c r="S591"/>
      <c r="T591"/>
      <c r="U591"/>
      <c r="V591" s="37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</row>
    <row r="592" spans="1:68" ht="13" x14ac:dyDescent="0.3">
      <c r="A592" s="327"/>
      <c r="K592"/>
      <c r="L592"/>
      <c r="M592"/>
      <c r="N592"/>
      <c r="O592"/>
      <c r="P592"/>
      <c r="Q592"/>
      <c r="R592"/>
      <c r="S592"/>
      <c r="T592"/>
      <c r="U592"/>
      <c r="V592" s="37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</row>
    <row r="593" spans="1:68" ht="13" x14ac:dyDescent="0.3">
      <c r="A593" s="327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</row>
    <row r="594" spans="1:68" ht="13" x14ac:dyDescent="0.3">
      <c r="A594" s="327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</row>
    <row r="595" spans="1:68" ht="13" x14ac:dyDescent="0.3">
      <c r="A595" s="327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</row>
    <row r="596" spans="1:68" ht="13" x14ac:dyDescent="0.3">
      <c r="A596" s="327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</row>
    <row r="597" spans="1:68" ht="13" x14ac:dyDescent="0.3">
      <c r="A597" s="32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</row>
    <row r="598" spans="1:68" ht="13" x14ac:dyDescent="0.3">
      <c r="A598" s="327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</row>
    <row r="599" spans="1:68" ht="13" x14ac:dyDescent="0.3">
      <c r="A599" s="327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</row>
    <row r="600" spans="1:68" ht="13" x14ac:dyDescent="0.3">
      <c r="A600" s="327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</row>
    <row r="601" spans="1:68" ht="13" x14ac:dyDescent="0.3">
      <c r="A601" s="327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</row>
    <row r="602" spans="1:68" ht="13" x14ac:dyDescent="0.3">
      <c r="A602" s="327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</row>
    <row r="603" spans="1:68" ht="13" x14ac:dyDescent="0.3">
      <c r="A603" s="327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</row>
    <row r="604" spans="1:68" ht="13" x14ac:dyDescent="0.3">
      <c r="A604" s="327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</row>
    <row r="605" spans="1:68" ht="13" x14ac:dyDescent="0.3">
      <c r="A605" s="327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</row>
    <row r="606" spans="1:68" ht="13" x14ac:dyDescent="0.3">
      <c r="A606" s="327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</row>
    <row r="607" spans="1:68" ht="13" x14ac:dyDescent="0.3">
      <c r="A607" s="32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</row>
    <row r="608" spans="1:68" ht="13" x14ac:dyDescent="0.3">
      <c r="A608" s="327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</row>
    <row r="609" spans="1:68" ht="13" x14ac:dyDescent="0.3">
      <c r="A609" s="327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</row>
    <row r="610" spans="1:68" ht="13" x14ac:dyDescent="0.3">
      <c r="A610" s="327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</row>
    <row r="611" spans="1:68" ht="13" x14ac:dyDescent="0.3">
      <c r="A611" s="327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</row>
    <row r="612" spans="1:68" ht="13" x14ac:dyDescent="0.3">
      <c r="A612" s="327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</row>
    <row r="613" spans="1:68" ht="13" x14ac:dyDescent="0.3">
      <c r="A613" s="327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</row>
    <row r="614" spans="1:68" ht="13" x14ac:dyDescent="0.3">
      <c r="A614" s="327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</row>
    <row r="615" spans="1:68" ht="13" x14ac:dyDescent="0.3">
      <c r="A615" s="327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</row>
    <row r="616" spans="1:68" ht="13" x14ac:dyDescent="0.3">
      <c r="A616" s="327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</row>
    <row r="617" spans="1:68" ht="13" x14ac:dyDescent="0.3">
      <c r="A617" s="32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</row>
    <row r="618" spans="1:68" ht="13" x14ac:dyDescent="0.3">
      <c r="A618" s="327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</row>
    <row r="619" spans="1:68" ht="13" x14ac:dyDescent="0.3">
      <c r="A619" s="327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</row>
    <row r="620" spans="1:68" ht="13" x14ac:dyDescent="0.3">
      <c r="A620" s="327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</row>
    <row r="621" spans="1:68" ht="13" x14ac:dyDescent="0.3">
      <c r="A621" s="327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</row>
    <row r="622" spans="1:68" ht="13" x14ac:dyDescent="0.3">
      <c r="A622" s="327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</row>
    <row r="623" spans="1:68" ht="13" x14ac:dyDescent="0.3">
      <c r="A623" s="327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</row>
    <row r="624" spans="1:68" ht="13" x14ac:dyDescent="0.3">
      <c r="A624" s="327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</row>
    <row r="625" spans="1:68" ht="13" x14ac:dyDescent="0.3">
      <c r="A625" s="327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</row>
    <row r="626" spans="1:68" ht="13" x14ac:dyDescent="0.3">
      <c r="A626" s="327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</row>
    <row r="627" spans="1:68" ht="13" x14ac:dyDescent="0.3">
      <c r="A627" s="3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</row>
    <row r="628" spans="1:68" ht="13" x14ac:dyDescent="0.3">
      <c r="A628" s="327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</row>
    <row r="629" spans="1:68" ht="13" x14ac:dyDescent="0.3">
      <c r="A629" s="327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</row>
    <row r="630" spans="1:68" ht="13" x14ac:dyDescent="0.3">
      <c r="A630" s="327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</row>
    <row r="631" spans="1:68" ht="13" x14ac:dyDescent="0.3">
      <c r="A631" s="327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</row>
    <row r="632" spans="1:68" ht="13" x14ac:dyDescent="0.3">
      <c r="A632" s="327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</row>
    <row r="633" spans="1:68" ht="13" x14ac:dyDescent="0.3">
      <c r="A633" s="327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</row>
    <row r="634" spans="1:68" ht="13" x14ac:dyDescent="0.3">
      <c r="A634" s="327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</row>
    <row r="635" spans="1:68" ht="13" x14ac:dyDescent="0.3">
      <c r="A635" s="327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</row>
    <row r="636" spans="1:68" ht="13" x14ac:dyDescent="0.3">
      <c r="A636" s="327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</row>
    <row r="637" spans="1:68" ht="13" x14ac:dyDescent="0.3">
      <c r="A637" s="32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</row>
    <row r="638" spans="1:68" ht="13" x14ac:dyDescent="0.3">
      <c r="A638" s="327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</row>
    <row r="639" spans="1:68" ht="13" x14ac:dyDescent="0.3">
      <c r="A639" s="327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</row>
    <row r="640" spans="1:68" ht="13" x14ac:dyDescent="0.3">
      <c r="A640" s="327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</row>
    <row r="641" spans="1:68" ht="13" x14ac:dyDescent="0.3">
      <c r="A641" s="327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</row>
    <row r="642" spans="1:68" ht="13" x14ac:dyDescent="0.3">
      <c r="A642" s="327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</row>
    <row r="643" spans="1:68" ht="13" x14ac:dyDescent="0.3">
      <c r="A643" s="327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</row>
    <row r="644" spans="1:68" ht="13" x14ac:dyDescent="0.3">
      <c r="A644" s="327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</row>
    <row r="645" spans="1:68" ht="13" x14ac:dyDescent="0.3">
      <c r="A645" s="327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</row>
    <row r="646" spans="1:68" ht="13" x14ac:dyDescent="0.3">
      <c r="A646" s="327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</row>
    <row r="647" spans="1:68" ht="13" x14ac:dyDescent="0.3">
      <c r="A647" s="32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</row>
    <row r="648" spans="1:68" ht="13" x14ac:dyDescent="0.3">
      <c r="A648" s="327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</row>
    <row r="649" spans="1:68" ht="13" x14ac:dyDescent="0.3">
      <c r="A649" s="327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</row>
    <row r="650" spans="1:68" ht="13" x14ac:dyDescent="0.3">
      <c r="A650" s="327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</row>
    <row r="651" spans="1:68" ht="13" x14ac:dyDescent="0.3">
      <c r="A651" s="327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</row>
    <row r="652" spans="1:68" ht="13" x14ac:dyDescent="0.3">
      <c r="A652" s="327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</row>
    <row r="653" spans="1:68" ht="13" x14ac:dyDescent="0.3">
      <c r="A653" s="327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</row>
    <row r="654" spans="1:68" ht="13" x14ac:dyDescent="0.3">
      <c r="A654" s="327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</row>
    <row r="655" spans="1:68" ht="13" x14ac:dyDescent="0.3">
      <c r="A655" s="327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</row>
    <row r="656" spans="1:68" ht="13" x14ac:dyDescent="0.3">
      <c r="A656" s="327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</row>
    <row r="657" spans="1:68" ht="13" x14ac:dyDescent="0.3">
      <c r="A657" s="32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</row>
    <row r="658" spans="1:68" ht="13" x14ac:dyDescent="0.3">
      <c r="A658" s="327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</row>
    <row r="659" spans="1:68" ht="13" x14ac:dyDescent="0.3">
      <c r="A659" s="327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</row>
    <row r="660" spans="1:68" ht="13" x14ac:dyDescent="0.3">
      <c r="A660" s="327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</row>
    <row r="661" spans="1:68" ht="13" x14ac:dyDescent="0.3">
      <c r="A661" s="327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</row>
    <row r="662" spans="1:68" ht="13" x14ac:dyDescent="0.3">
      <c r="A662" s="327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</row>
    <row r="663" spans="1:68" ht="13" x14ac:dyDescent="0.3">
      <c r="A663" s="327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</row>
    <row r="664" spans="1:68" ht="13" x14ac:dyDescent="0.3">
      <c r="A664" s="327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</row>
    <row r="665" spans="1:68" ht="13" x14ac:dyDescent="0.3">
      <c r="A665" s="327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</row>
    <row r="666" spans="1:68" ht="13" x14ac:dyDescent="0.3">
      <c r="A666" s="327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</row>
    <row r="667" spans="1:68" ht="13" x14ac:dyDescent="0.3">
      <c r="A667" s="32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</row>
    <row r="668" spans="1:68" ht="13" x14ac:dyDescent="0.3">
      <c r="A668" s="327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</row>
    <row r="669" spans="1:68" ht="13" x14ac:dyDescent="0.3">
      <c r="A669" s="327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</row>
    <row r="670" spans="1:68" ht="13" x14ac:dyDescent="0.3">
      <c r="A670" s="327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</row>
    <row r="671" spans="1:68" ht="13" x14ac:dyDescent="0.3">
      <c r="A671" s="327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</row>
    <row r="672" spans="1:68" ht="13" x14ac:dyDescent="0.3">
      <c r="A672" s="327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</row>
    <row r="673" spans="1:68" ht="13" x14ac:dyDescent="0.3">
      <c r="A673" s="327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</row>
    <row r="674" spans="1:68" ht="13" x14ac:dyDescent="0.3">
      <c r="A674" s="327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</row>
    <row r="675" spans="1:68" ht="13" x14ac:dyDescent="0.3">
      <c r="A675" s="327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</row>
    <row r="676" spans="1:68" ht="13" x14ac:dyDescent="0.3">
      <c r="A676" s="327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</row>
    <row r="677" spans="1:68" ht="13" x14ac:dyDescent="0.3">
      <c r="A677" s="32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</row>
    <row r="678" spans="1:68" ht="13" x14ac:dyDescent="0.3">
      <c r="A678" s="327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</row>
    <row r="679" spans="1:68" ht="13" x14ac:dyDescent="0.3">
      <c r="A679" s="327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</row>
    <row r="680" spans="1:68" ht="13" x14ac:dyDescent="0.3">
      <c r="A680" s="327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</row>
    <row r="681" spans="1:68" ht="13" x14ac:dyDescent="0.3">
      <c r="A681" s="327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</row>
    <row r="682" spans="1:68" ht="13" x14ac:dyDescent="0.3">
      <c r="A682" s="327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</row>
    <row r="683" spans="1:68" ht="13" x14ac:dyDescent="0.3">
      <c r="A683" s="327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</row>
    <row r="684" spans="1:68" ht="13" x14ac:dyDescent="0.3">
      <c r="A684" s="327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</row>
    <row r="685" spans="1:68" ht="13" x14ac:dyDescent="0.3">
      <c r="A685" s="327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</row>
    <row r="686" spans="1:68" ht="13" x14ac:dyDescent="0.3">
      <c r="A686" s="327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</row>
    <row r="687" spans="1:68" ht="13" x14ac:dyDescent="0.3">
      <c r="A687" s="32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</row>
    <row r="688" spans="1:68" ht="13" x14ac:dyDescent="0.3">
      <c r="A688" s="327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</row>
    <row r="689" spans="1:68" ht="13" x14ac:dyDescent="0.3">
      <c r="A689" s="327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</row>
    <row r="690" spans="1:68" ht="13" x14ac:dyDescent="0.3">
      <c r="A690" s="327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</row>
    <row r="691" spans="1:68" ht="13" x14ac:dyDescent="0.3">
      <c r="A691" s="327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</row>
    <row r="692" spans="1:68" ht="13" x14ac:dyDescent="0.3">
      <c r="A692" s="327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</row>
    <row r="693" spans="1:68" ht="13" x14ac:dyDescent="0.3">
      <c r="A693" s="327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</row>
    <row r="694" spans="1:68" ht="13" x14ac:dyDescent="0.3">
      <c r="A694" s="327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</row>
    <row r="695" spans="1:68" ht="13" x14ac:dyDescent="0.3">
      <c r="A695" s="327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</row>
    <row r="696" spans="1:68" ht="13" x14ac:dyDescent="0.3">
      <c r="A696" s="327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</row>
    <row r="697" spans="1:68" ht="13" x14ac:dyDescent="0.3">
      <c r="A697" s="32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</row>
    <row r="698" spans="1:68" ht="13" x14ac:dyDescent="0.3">
      <c r="A698" s="327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</row>
    <row r="699" spans="1:68" ht="13" x14ac:dyDescent="0.3">
      <c r="A699" s="327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</row>
    <row r="700" spans="1:68" ht="13" x14ac:dyDescent="0.3">
      <c r="A700" s="327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</row>
    <row r="701" spans="1:68" ht="13" x14ac:dyDescent="0.3">
      <c r="A701" s="327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</row>
    <row r="702" spans="1:68" ht="13" x14ac:dyDescent="0.3">
      <c r="A702" s="327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</row>
    <row r="703" spans="1:68" ht="13" x14ac:dyDescent="0.3">
      <c r="A703" s="327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</row>
    <row r="704" spans="1:68" ht="13" x14ac:dyDescent="0.3">
      <c r="A704" s="327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</row>
    <row r="705" spans="1:68" ht="13" x14ac:dyDescent="0.3">
      <c r="A705" s="327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</row>
    <row r="706" spans="1:68" ht="13" x14ac:dyDescent="0.3">
      <c r="A706" s="327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</row>
    <row r="707" spans="1:68" ht="13" x14ac:dyDescent="0.3">
      <c r="A707" s="32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</row>
    <row r="708" spans="1:68" ht="13" x14ac:dyDescent="0.3">
      <c r="A708" s="327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</row>
    <row r="709" spans="1:68" ht="13" x14ac:dyDescent="0.3">
      <c r="A709" s="327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</row>
    <row r="710" spans="1:68" ht="13" x14ac:dyDescent="0.3">
      <c r="A710" s="327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</row>
    <row r="711" spans="1:68" ht="13" x14ac:dyDescent="0.3">
      <c r="A711" s="327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</row>
    <row r="712" spans="1:68" ht="13" x14ac:dyDescent="0.3">
      <c r="A712" s="327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</row>
    <row r="713" spans="1:68" ht="13" x14ac:dyDescent="0.3">
      <c r="A713" s="327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</row>
    <row r="714" spans="1:68" ht="13" x14ac:dyDescent="0.3">
      <c r="A714" s="327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</row>
    <row r="715" spans="1:68" ht="13" x14ac:dyDescent="0.3">
      <c r="A715" s="327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</row>
    <row r="716" spans="1:68" ht="13" x14ac:dyDescent="0.3">
      <c r="A716" s="327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</row>
    <row r="717" spans="1:68" ht="13" x14ac:dyDescent="0.3">
      <c r="A717" s="32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</row>
    <row r="718" spans="1:68" ht="13" x14ac:dyDescent="0.3">
      <c r="A718" s="327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</row>
    <row r="719" spans="1:68" ht="13" x14ac:dyDescent="0.3">
      <c r="A719" s="327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</row>
    <row r="720" spans="1:68" ht="13" x14ac:dyDescent="0.3">
      <c r="A720" s="327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</row>
    <row r="721" spans="1:68" ht="13" x14ac:dyDescent="0.3">
      <c r="A721" s="327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</row>
    <row r="722" spans="1:68" ht="13" x14ac:dyDescent="0.3">
      <c r="A722" s="327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</row>
    <row r="723" spans="1:68" ht="13" x14ac:dyDescent="0.3">
      <c r="A723" s="327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</row>
    <row r="724" spans="1:68" ht="13" x14ac:dyDescent="0.3">
      <c r="A724" s="327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</row>
    <row r="725" spans="1:68" ht="13" x14ac:dyDescent="0.3">
      <c r="A725" s="327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</row>
    <row r="726" spans="1:68" ht="13" x14ac:dyDescent="0.3">
      <c r="A726" s="327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</row>
    <row r="727" spans="1:68" ht="13" x14ac:dyDescent="0.3">
      <c r="A727" s="3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</row>
    <row r="728" spans="1:68" ht="13" x14ac:dyDescent="0.3">
      <c r="A728" s="327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</row>
    <row r="729" spans="1:68" ht="13" x14ac:dyDescent="0.3">
      <c r="A729" s="327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</row>
    <row r="730" spans="1:68" ht="13" x14ac:dyDescent="0.3">
      <c r="A730" s="327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</row>
    <row r="731" spans="1:68" ht="13" x14ac:dyDescent="0.3">
      <c r="A731" s="327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</row>
    <row r="732" spans="1:68" ht="13" x14ac:dyDescent="0.3">
      <c r="A732" s="327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</row>
    <row r="733" spans="1:68" ht="13" x14ac:dyDescent="0.3">
      <c r="A733" s="327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</row>
    <row r="734" spans="1:68" ht="13" x14ac:dyDescent="0.3">
      <c r="A734" s="327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</row>
    <row r="735" spans="1:68" ht="13" x14ac:dyDescent="0.3">
      <c r="A735" s="327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</row>
    <row r="736" spans="1:68" ht="13" x14ac:dyDescent="0.3">
      <c r="A736" s="327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</row>
    <row r="737" spans="1:68" ht="13" x14ac:dyDescent="0.3">
      <c r="A737" s="32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</row>
    <row r="738" spans="1:68" ht="13" x14ac:dyDescent="0.3">
      <c r="A738" s="327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</row>
    <row r="739" spans="1:68" ht="13" x14ac:dyDescent="0.3">
      <c r="A739" s="327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</row>
    <row r="740" spans="1:68" ht="13" x14ac:dyDescent="0.3">
      <c r="A740" s="327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</row>
    <row r="741" spans="1:68" ht="13" x14ac:dyDescent="0.3">
      <c r="A741" s="327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</row>
    <row r="742" spans="1:68" ht="13" x14ac:dyDescent="0.3">
      <c r="A742" s="327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</row>
    <row r="743" spans="1:68" ht="13" x14ac:dyDescent="0.3">
      <c r="A743" s="327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</row>
    <row r="744" spans="1:68" ht="13" x14ac:dyDescent="0.3">
      <c r="A744" s="327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</row>
    <row r="745" spans="1:68" ht="13" x14ac:dyDescent="0.3">
      <c r="A745" s="327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</row>
    <row r="746" spans="1:68" ht="13" x14ac:dyDescent="0.3">
      <c r="A746" s="327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</row>
    <row r="747" spans="1:68" ht="13" x14ac:dyDescent="0.3">
      <c r="A747" s="32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</row>
    <row r="748" spans="1:68" ht="13" x14ac:dyDescent="0.3">
      <c r="A748" s="327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</row>
    <row r="749" spans="1:68" ht="13" x14ac:dyDescent="0.3">
      <c r="A749" s="327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</row>
    <row r="750" spans="1:68" ht="13" x14ac:dyDescent="0.3">
      <c r="A750" s="327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</row>
    <row r="751" spans="1:68" ht="13" x14ac:dyDescent="0.3">
      <c r="A751" s="327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</row>
    <row r="752" spans="1:68" ht="13" x14ac:dyDescent="0.3">
      <c r="A752" s="327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</row>
    <row r="753" spans="1:68" ht="13" x14ac:dyDescent="0.3">
      <c r="A753" s="327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</row>
    <row r="754" spans="1:68" ht="13" x14ac:dyDescent="0.3">
      <c r="A754" s="327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</row>
    <row r="755" spans="1:68" ht="13" x14ac:dyDescent="0.3">
      <c r="A755" s="327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</row>
    <row r="756" spans="1:68" ht="13" x14ac:dyDescent="0.3">
      <c r="A756" s="327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</row>
    <row r="757" spans="1:68" ht="13" x14ac:dyDescent="0.3">
      <c r="A757" s="32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</row>
    <row r="758" spans="1:68" ht="13" x14ac:dyDescent="0.3">
      <c r="A758" s="327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</row>
    <row r="759" spans="1:68" ht="13" x14ac:dyDescent="0.3">
      <c r="A759" s="327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</row>
    <row r="760" spans="1:68" ht="13" x14ac:dyDescent="0.3">
      <c r="A760" s="327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</row>
    <row r="761" spans="1:68" ht="13" x14ac:dyDescent="0.3">
      <c r="A761" s="327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</row>
    <row r="762" spans="1:68" ht="13" x14ac:dyDescent="0.3">
      <c r="A762" s="327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</row>
    <row r="763" spans="1:68" ht="13" x14ac:dyDescent="0.3">
      <c r="A763" s="327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</row>
    <row r="764" spans="1:68" ht="13" x14ac:dyDescent="0.3">
      <c r="A764" s="327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</row>
    <row r="765" spans="1:68" ht="13" x14ac:dyDescent="0.3">
      <c r="A765" s="327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</row>
    <row r="766" spans="1:68" ht="13" x14ac:dyDescent="0.3">
      <c r="A766" s="327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</row>
    <row r="767" spans="1:68" ht="13" x14ac:dyDescent="0.3">
      <c r="A767" s="32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</row>
    <row r="768" spans="1:68" ht="13" x14ac:dyDescent="0.3">
      <c r="A768" s="327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</row>
    <row r="769" spans="1:68" ht="13" x14ac:dyDescent="0.3">
      <c r="A769" s="327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</row>
    <row r="770" spans="1:68" ht="13" x14ac:dyDescent="0.3">
      <c r="A770" s="327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</row>
    <row r="771" spans="1:68" ht="13" x14ac:dyDescent="0.3">
      <c r="A771" s="327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</row>
    <row r="772" spans="1:68" ht="13" x14ac:dyDescent="0.3">
      <c r="A772" s="327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</row>
    <row r="773" spans="1:68" ht="13" x14ac:dyDescent="0.3">
      <c r="A773" s="327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</row>
    <row r="774" spans="1:68" ht="13" x14ac:dyDescent="0.3">
      <c r="A774" s="327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</row>
    <row r="775" spans="1:68" ht="13" x14ac:dyDescent="0.3">
      <c r="A775" s="327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</row>
    <row r="776" spans="1:68" ht="13" x14ac:dyDescent="0.3">
      <c r="A776" s="327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</row>
    <row r="777" spans="1:68" ht="13" x14ac:dyDescent="0.3">
      <c r="A777" s="32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</row>
    <row r="778" spans="1:68" ht="13" x14ac:dyDescent="0.3">
      <c r="A778" s="327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</row>
    <row r="779" spans="1:68" ht="13" x14ac:dyDescent="0.3">
      <c r="A779" s="327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</row>
    <row r="780" spans="1:68" ht="13" x14ac:dyDescent="0.3">
      <c r="A780" s="327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</row>
    <row r="781" spans="1:68" ht="13" x14ac:dyDescent="0.3">
      <c r="A781" s="327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</row>
    <row r="782" spans="1:68" ht="13" x14ac:dyDescent="0.3">
      <c r="A782" s="327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</row>
    <row r="783" spans="1:68" ht="13" x14ac:dyDescent="0.3">
      <c r="A783" s="327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</row>
    <row r="784" spans="1:68" ht="13" x14ac:dyDescent="0.3">
      <c r="A784" s="327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</row>
    <row r="785" spans="1:68" ht="13" x14ac:dyDescent="0.3">
      <c r="A785" s="327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</row>
    <row r="786" spans="1:68" ht="13" x14ac:dyDescent="0.3">
      <c r="A786" s="327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</row>
    <row r="787" spans="1:68" ht="13" x14ac:dyDescent="0.3">
      <c r="A787" s="32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</row>
    <row r="788" spans="1:68" ht="13" x14ac:dyDescent="0.3">
      <c r="A788" s="327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</row>
    <row r="789" spans="1:68" ht="13" x14ac:dyDescent="0.3">
      <c r="A789" s="327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</row>
    <row r="790" spans="1:68" ht="13" x14ac:dyDescent="0.3">
      <c r="A790" s="327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</row>
    <row r="791" spans="1:68" ht="13" x14ac:dyDescent="0.3">
      <c r="A791" s="327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</row>
    <row r="792" spans="1:68" ht="13" x14ac:dyDescent="0.3">
      <c r="A792" s="327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</row>
    <row r="793" spans="1:68" ht="13" x14ac:dyDescent="0.3">
      <c r="A793" s="327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</row>
    <row r="794" spans="1:68" ht="13" x14ac:dyDescent="0.3">
      <c r="A794" s="327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</row>
    <row r="795" spans="1:68" ht="13" x14ac:dyDescent="0.3">
      <c r="A795" s="327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</row>
    <row r="796" spans="1:68" ht="13" x14ac:dyDescent="0.3">
      <c r="A796" s="327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</row>
    <row r="797" spans="1:68" ht="13" x14ac:dyDescent="0.3">
      <c r="A797" s="32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</row>
    <row r="798" spans="1:68" ht="13" x14ac:dyDescent="0.3">
      <c r="A798" s="327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</row>
    <row r="799" spans="1:68" ht="13" x14ac:dyDescent="0.3">
      <c r="A799" s="327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</row>
    <row r="800" spans="1:68" ht="13" x14ac:dyDescent="0.3">
      <c r="A800" s="327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</row>
    <row r="801" spans="1:68" ht="13" x14ac:dyDescent="0.3">
      <c r="A801" s="327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</row>
    <row r="802" spans="1:68" ht="13" x14ac:dyDescent="0.3">
      <c r="A802" s="327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</row>
    <row r="803" spans="1:68" ht="13" x14ac:dyDescent="0.3">
      <c r="A803" s="327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</row>
    <row r="804" spans="1:68" ht="13" x14ac:dyDescent="0.3">
      <c r="A804" s="327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</row>
    <row r="805" spans="1:68" ht="13" x14ac:dyDescent="0.3">
      <c r="A805" s="327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</row>
    <row r="806" spans="1:68" ht="13" x14ac:dyDescent="0.3">
      <c r="A806" s="327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</row>
    <row r="807" spans="1:68" ht="13" x14ac:dyDescent="0.3">
      <c r="A807" s="32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</row>
    <row r="808" spans="1:68" ht="13" x14ac:dyDescent="0.3">
      <c r="A808" s="327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</row>
    <row r="809" spans="1:68" ht="13" x14ac:dyDescent="0.3">
      <c r="A809" s="327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</row>
    <row r="810" spans="1:68" ht="13" x14ac:dyDescent="0.3">
      <c r="A810" s="327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</row>
    <row r="811" spans="1:68" ht="13" x14ac:dyDescent="0.3">
      <c r="A811" s="327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</row>
    <row r="812" spans="1:68" ht="13" x14ac:dyDescent="0.3">
      <c r="A812" s="327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</row>
    <row r="813" spans="1:68" ht="13" x14ac:dyDescent="0.3">
      <c r="A813" s="327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</row>
    <row r="814" spans="1:68" ht="13" x14ac:dyDescent="0.3">
      <c r="A814" s="327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</row>
    <row r="815" spans="1:68" ht="13" x14ac:dyDescent="0.3">
      <c r="A815" s="327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</row>
    <row r="816" spans="1:68" ht="13" x14ac:dyDescent="0.3">
      <c r="A816" s="327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</row>
    <row r="817" spans="1:68" ht="13" x14ac:dyDescent="0.3">
      <c r="A817" s="32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</row>
    <row r="818" spans="1:68" ht="13" x14ac:dyDescent="0.3">
      <c r="A818" s="327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</row>
    <row r="819" spans="1:68" ht="13" x14ac:dyDescent="0.3">
      <c r="A819" s="327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</row>
    <row r="820" spans="1:68" ht="13" x14ac:dyDescent="0.3">
      <c r="A820" s="327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</row>
    <row r="821" spans="1:68" ht="13" x14ac:dyDescent="0.3">
      <c r="A821" s="327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</row>
    <row r="822" spans="1:68" ht="13" x14ac:dyDescent="0.3">
      <c r="A822" s="327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</row>
    <row r="823" spans="1:68" ht="13" x14ac:dyDescent="0.3">
      <c r="A823" s="327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</row>
    <row r="824" spans="1:68" ht="13" x14ac:dyDescent="0.3">
      <c r="A824" s="327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</row>
    <row r="825" spans="1:68" ht="13" x14ac:dyDescent="0.3">
      <c r="A825" s="327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</row>
    <row r="826" spans="1:68" ht="13" x14ac:dyDescent="0.3">
      <c r="A826" s="327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</row>
    <row r="827" spans="1:68" ht="13" x14ac:dyDescent="0.3">
      <c r="A827" s="3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</row>
    <row r="828" spans="1:68" ht="13" x14ac:dyDescent="0.3">
      <c r="A828" s="327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</row>
    <row r="829" spans="1:68" ht="13" x14ac:dyDescent="0.3">
      <c r="A829" s="327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</row>
    <row r="830" spans="1:68" ht="13" x14ac:dyDescent="0.3">
      <c r="A830" s="327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</row>
    <row r="831" spans="1:68" ht="13" x14ac:dyDescent="0.3">
      <c r="A831" s="327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</row>
    <row r="832" spans="1:68" ht="13" x14ac:dyDescent="0.3">
      <c r="A832" s="327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</row>
    <row r="833" spans="1:68" ht="13" x14ac:dyDescent="0.3">
      <c r="A833" s="327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</row>
    <row r="834" spans="1:68" ht="13" x14ac:dyDescent="0.3">
      <c r="A834" s="327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</row>
    <row r="835" spans="1:68" ht="13" x14ac:dyDescent="0.3">
      <c r="A835" s="327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</row>
    <row r="836" spans="1:68" ht="13" x14ac:dyDescent="0.3">
      <c r="A836" s="327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</row>
    <row r="837" spans="1:68" ht="13" x14ac:dyDescent="0.3">
      <c r="A837" s="32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</row>
    <row r="838" spans="1:68" ht="13" x14ac:dyDescent="0.3">
      <c r="A838" s="327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</row>
    <row r="839" spans="1:68" ht="13" x14ac:dyDescent="0.3">
      <c r="A839" s="327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</row>
    <row r="840" spans="1:68" ht="13" x14ac:dyDescent="0.3">
      <c r="A840" s="327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</row>
    <row r="841" spans="1:68" ht="13" x14ac:dyDescent="0.3">
      <c r="A841" s="327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</row>
    <row r="842" spans="1:68" ht="13" x14ac:dyDescent="0.3">
      <c r="A842" s="327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</row>
    <row r="843" spans="1:68" ht="13" x14ac:dyDescent="0.3">
      <c r="A843" s="327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</row>
    <row r="844" spans="1:68" ht="13" x14ac:dyDescent="0.3">
      <c r="A844" s="327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</row>
    <row r="845" spans="1:68" ht="13" x14ac:dyDescent="0.3">
      <c r="A845" s="327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</row>
    <row r="846" spans="1:68" ht="13" x14ac:dyDescent="0.3">
      <c r="A846" s="327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</row>
    <row r="847" spans="1:68" ht="13" x14ac:dyDescent="0.3">
      <c r="A847" s="32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</row>
    <row r="848" spans="1:68" ht="13" x14ac:dyDescent="0.3">
      <c r="A848" s="327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</row>
    <row r="849" spans="1:68" ht="13" x14ac:dyDescent="0.3">
      <c r="A849" s="327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</row>
    <row r="850" spans="1:68" ht="13" x14ac:dyDescent="0.3">
      <c r="A850" s="327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</row>
    <row r="851" spans="1:68" ht="13" x14ac:dyDescent="0.3">
      <c r="A851" s="327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</row>
    <row r="852" spans="1:68" ht="13" x14ac:dyDescent="0.3">
      <c r="A852" s="327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</row>
    <row r="853" spans="1:68" ht="13" x14ac:dyDescent="0.3">
      <c r="A853" s="327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</row>
    <row r="854" spans="1:68" ht="13" x14ac:dyDescent="0.3">
      <c r="A854" s="327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</row>
    <row r="855" spans="1:68" ht="13" x14ac:dyDescent="0.3">
      <c r="A855" s="327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</row>
    <row r="856" spans="1:68" ht="13" x14ac:dyDescent="0.3">
      <c r="A856" s="327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</row>
    <row r="857" spans="1:68" ht="13" x14ac:dyDescent="0.3">
      <c r="A857" s="32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</row>
    <row r="858" spans="1:68" ht="13" x14ac:dyDescent="0.3">
      <c r="A858" s="327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</row>
    <row r="859" spans="1:68" ht="13" x14ac:dyDescent="0.3">
      <c r="A859" s="327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</row>
    <row r="860" spans="1:68" ht="13" x14ac:dyDescent="0.3">
      <c r="A860" s="327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</row>
    <row r="861" spans="1:68" ht="13" x14ac:dyDescent="0.3">
      <c r="A861" s="327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</row>
    <row r="862" spans="1:68" ht="13" x14ac:dyDescent="0.3">
      <c r="A862" s="327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</row>
    <row r="863" spans="1:68" ht="13" x14ac:dyDescent="0.3">
      <c r="A863" s="327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</row>
    <row r="864" spans="1:68" ht="13" x14ac:dyDescent="0.3">
      <c r="A864" s="327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</row>
    <row r="865" spans="1:68" ht="13" x14ac:dyDescent="0.3">
      <c r="A865" s="327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</row>
    <row r="866" spans="1:68" ht="13" x14ac:dyDescent="0.3">
      <c r="A866" s="327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</row>
    <row r="867" spans="1:68" ht="13" x14ac:dyDescent="0.3">
      <c r="A867" s="32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</row>
    <row r="868" spans="1:68" ht="13" x14ac:dyDescent="0.3">
      <c r="A868" s="327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</row>
    <row r="869" spans="1:68" ht="13" x14ac:dyDescent="0.3">
      <c r="A869" s="327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</row>
    <row r="870" spans="1:68" ht="13" x14ac:dyDescent="0.3">
      <c r="A870" s="327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</row>
    <row r="871" spans="1:68" ht="13" x14ac:dyDescent="0.3">
      <c r="A871" s="327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</row>
    <row r="872" spans="1:68" ht="13" x14ac:dyDescent="0.3">
      <c r="A872" s="327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</row>
    <row r="873" spans="1:68" ht="13" x14ac:dyDescent="0.3">
      <c r="A873" s="327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</row>
    <row r="874" spans="1:68" ht="13" x14ac:dyDescent="0.3">
      <c r="A874" s="327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</row>
    <row r="875" spans="1:68" ht="13" x14ac:dyDescent="0.3">
      <c r="A875" s="327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</row>
    <row r="876" spans="1:68" ht="13" x14ac:dyDescent="0.3">
      <c r="A876" s="327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</row>
    <row r="877" spans="1:68" ht="13" x14ac:dyDescent="0.3">
      <c r="A877" s="32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</row>
    <row r="878" spans="1:68" ht="13" x14ac:dyDescent="0.3">
      <c r="A878" s="327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</row>
    <row r="879" spans="1:68" ht="13" x14ac:dyDescent="0.3">
      <c r="A879" s="327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</row>
    <row r="880" spans="1:68" ht="13" x14ac:dyDescent="0.3">
      <c r="A880" s="327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</row>
    <row r="881" spans="1:68" ht="13" x14ac:dyDescent="0.3">
      <c r="A881" s="327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</row>
    <row r="882" spans="1:68" ht="13" x14ac:dyDescent="0.3">
      <c r="A882" s="327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</row>
    <row r="883" spans="1:68" ht="13" x14ac:dyDescent="0.3">
      <c r="A883" s="327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</row>
    <row r="884" spans="1:68" ht="13" x14ac:dyDescent="0.3">
      <c r="A884" s="327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</row>
    <row r="885" spans="1:68" ht="13" x14ac:dyDescent="0.3">
      <c r="A885" s="327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</row>
    <row r="886" spans="1:68" ht="13" x14ac:dyDescent="0.3">
      <c r="A886" s="327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</row>
    <row r="887" spans="1:68" ht="13" x14ac:dyDescent="0.3">
      <c r="A887" s="32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</row>
    <row r="888" spans="1:68" ht="13" x14ac:dyDescent="0.3">
      <c r="A888" s="327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</row>
    <row r="889" spans="1:68" ht="13" x14ac:dyDescent="0.3">
      <c r="A889" s="327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</row>
    <row r="890" spans="1:68" ht="13" x14ac:dyDescent="0.3">
      <c r="A890" s="327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</row>
    <row r="891" spans="1:68" ht="13" x14ac:dyDescent="0.3">
      <c r="A891" s="327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</row>
    <row r="892" spans="1:68" ht="13" x14ac:dyDescent="0.3">
      <c r="A892" s="327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</row>
    <row r="893" spans="1:68" ht="13" x14ac:dyDescent="0.3">
      <c r="A893" s="327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</row>
    <row r="894" spans="1:68" ht="13" x14ac:dyDescent="0.3">
      <c r="A894" s="327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</row>
    <row r="895" spans="1:68" ht="13" x14ac:dyDescent="0.3">
      <c r="A895" s="327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</row>
    <row r="896" spans="1:68" ht="13" x14ac:dyDescent="0.3">
      <c r="A896" s="327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</row>
    <row r="897" spans="1:68" ht="13" x14ac:dyDescent="0.3">
      <c r="A897" s="32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</row>
    <row r="898" spans="1:68" ht="13" x14ac:dyDescent="0.3">
      <c r="A898" s="327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</row>
    <row r="899" spans="1:68" ht="13" x14ac:dyDescent="0.3">
      <c r="A899" s="327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</row>
    <row r="900" spans="1:68" ht="13" x14ac:dyDescent="0.3">
      <c r="A900" s="327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</row>
    <row r="901" spans="1:68" ht="13" x14ac:dyDescent="0.3">
      <c r="A901" s="327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</row>
    <row r="902" spans="1:68" ht="13" x14ac:dyDescent="0.3">
      <c r="A902" s="327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</row>
    <row r="903" spans="1:68" ht="13" x14ac:dyDescent="0.3">
      <c r="A903" s="327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</row>
    <row r="904" spans="1:68" ht="13" x14ac:dyDescent="0.3">
      <c r="A904" s="327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</row>
    <row r="905" spans="1:68" ht="13" x14ac:dyDescent="0.3">
      <c r="A905" s="327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</row>
    <row r="906" spans="1:68" ht="13" x14ac:dyDescent="0.3">
      <c r="A906" s="327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</row>
    <row r="907" spans="1:68" ht="13" x14ac:dyDescent="0.3">
      <c r="A907" s="32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</row>
    <row r="908" spans="1:68" ht="13" x14ac:dyDescent="0.3">
      <c r="A908" s="327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</row>
    <row r="909" spans="1:68" ht="13" x14ac:dyDescent="0.3">
      <c r="A909" s="327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</row>
    <row r="910" spans="1:68" ht="13" x14ac:dyDescent="0.3">
      <c r="A910" s="327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</row>
    <row r="911" spans="1:68" ht="13" x14ac:dyDescent="0.3">
      <c r="A911" s="327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</row>
    <row r="912" spans="1:68" ht="13" x14ac:dyDescent="0.3">
      <c r="A912" s="327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</row>
    <row r="913" spans="1:68" ht="13" x14ac:dyDescent="0.3">
      <c r="A913" s="327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</row>
    <row r="914" spans="1:68" ht="13" x14ac:dyDescent="0.3">
      <c r="A914" s="327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</row>
    <row r="915" spans="1:68" ht="13" x14ac:dyDescent="0.3">
      <c r="A915" s="327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</row>
    <row r="916" spans="1:68" ht="13" x14ac:dyDescent="0.3">
      <c r="A916" s="327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</row>
    <row r="917" spans="1:68" ht="13" x14ac:dyDescent="0.3">
      <c r="A917" s="32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</row>
    <row r="918" spans="1:68" ht="13" x14ac:dyDescent="0.3">
      <c r="A918" s="327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</row>
    <row r="919" spans="1:68" ht="13" x14ac:dyDescent="0.3">
      <c r="A919" s="327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</row>
    <row r="920" spans="1:68" ht="13" x14ac:dyDescent="0.3">
      <c r="A920" s="327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</row>
    <row r="921" spans="1:68" ht="13" x14ac:dyDescent="0.3">
      <c r="A921" s="327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</row>
    <row r="922" spans="1:68" ht="13" x14ac:dyDescent="0.3">
      <c r="A922" s="327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</row>
    <row r="923" spans="1:68" ht="13" x14ac:dyDescent="0.3">
      <c r="A923" s="327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</row>
    <row r="924" spans="1:68" ht="13" x14ac:dyDescent="0.3">
      <c r="A924" s="327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</row>
    <row r="925" spans="1:68" ht="13" x14ac:dyDescent="0.3">
      <c r="A925" s="327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</row>
    <row r="926" spans="1:68" ht="13" x14ac:dyDescent="0.3">
      <c r="A926" s="327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</row>
    <row r="927" spans="1:68" ht="13" x14ac:dyDescent="0.3">
      <c r="A927" s="3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</row>
    <row r="928" spans="1:68" ht="13" x14ac:dyDescent="0.3">
      <c r="A928" s="327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</row>
    <row r="929" spans="1:68" ht="13" x14ac:dyDescent="0.3">
      <c r="A929" s="327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</row>
    <row r="930" spans="1:68" ht="13" x14ac:dyDescent="0.3">
      <c r="A930" s="327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</row>
    <row r="931" spans="1:68" ht="13" x14ac:dyDescent="0.3">
      <c r="A931" s="327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</row>
    <row r="932" spans="1:68" ht="13" x14ac:dyDescent="0.3">
      <c r="A932" s="327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</row>
    <row r="933" spans="1:68" ht="13" x14ac:dyDescent="0.3">
      <c r="A933" s="327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</row>
    <row r="934" spans="1:68" ht="13" x14ac:dyDescent="0.3">
      <c r="A934" s="327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</row>
    <row r="935" spans="1:68" ht="13" x14ac:dyDescent="0.3">
      <c r="A935" s="327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</row>
    <row r="936" spans="1:68" ht="13" x14ac:dyDescent="0.3">
      <c r="A936" s="327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</row>
    <row r="937" spans="1:68" ht="13" x14ac:dyDescent="0.3">
      <c r="A937" s="32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</row>
    <row r="938" spans="1:68" ht="13" x14ac:dyDescent="0.3">
      <c r="A938" s="327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</row>
    <row r="939" spans="1:68" ht="13" x14ac:dyDescent="0.3">
      <c r="A939" s="327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</row>
    <row r="940" spans="1:68" ht="13" x14ac:dyDescent="0.3">
      <c r="A940" s="327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</row>
    <row r="941" spans="1:68" ht="13" x14ac:dyDescent="0.3">
      <c r="A941" s="327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</row>
    <row r="942" spans="1:68" ht="13" x14ac:dyDescent="0.3">
      <c r="A942" s="327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</row>
    <row r="943" spans="1:68" ht="13" x14ac:dyDescent="0.3">
      <c r="A943" s="327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</row>
    <row r="944" spans="1:68" ht="13" x14ac:dyDescent="0.3">
      <c r="A944" s="327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</row>
    <row r="945" spans="1:68" ht="13" x14ac:dyDescent="0.3">
      <c r="A945" s="327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</row>
    <row r="946" spans="1:68" ht="13" x14ac:dyDescent="0.3">
      <c r="A946" s="327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</row>
    <row r="947" spans="1:68" ht="13" x14ac:dyDescent="0.3">
      <c r="A947" s="32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</row>
    <row r="948" spans="1:68" ht="13" x14ac:dyDescent="0.3">
      <c r="A948" s="327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</row>
    <row r="949" spans="1:68" ht="13" x14ac:dyDescent="0.3">
      <c r="A949" s="327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</row>
    <row r="950" spans="1:68" ht="13" x14ac:dyDescent="0.3">
      <c r="A950" s="327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</row>
    <row r="951" spans="1:68" ht="13" x14ac:dyDescent="0.3">
      <c r="A951" s="327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</row>
    <row r="952" spans="1:68" ht="13" x14ac:dyDescent="0.3">
      <c r="A952" s="327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</row>
    <row r="953" spans="1:68" ht="13" x14ac:dyDescent="0.3">
      <c r="A953" s="327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</row>
    <row r="954" spans="1:68" ht="13" x14ac:dyDescent="0.3">
      <c r="A954" s="327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</row>
    <row r="955" spans="1:68" ht="13" x14ac:dyDescent="0.3">
      <c r="A955" s="327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</row>
    <row r="956" spans="1:68" ht="13" x14ac:dyDescent="0.3">
      <c r="A956" s="327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</row>
    <row r="957" spans="1:68" ht="13" x14ac:dyDescent="0.3">
      <c r="A957" s="32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</row>
    <row r="958" spans="1:68" ht="13" x14ac:dyDescent="0.3">
      <c r="A958" s="327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</row>
    <row r="959" spans="1:68" ht="13" x14ac:dyDescent="0.3">
      <c r="A959" s="327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</row>
    <row r="960" spans="1:68" ht="13" x14ac:dyDescent="0.3">
      <c r="A960" s="327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</row>
    <row r="961" spans="1:68" ht="13" x14ac:dyDescent="0.3">
      <c r="A961" s="327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</row>
    <row r="962" spans="1:68" ht="13" x14ac:dyDescent="0.3">
      <c r="A962" s="327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</row>
    <row r="963" spans="1:68" ht="13" x14ac:dyDescent="0.3">
      <c r="A963" s="327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</row>
    <row r="964" spans="1:68" ht="13" x14ac:dyDescent="0.3">
      <c r="A964" s="327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</row>
    <row r="965" spans="1:68" ht="13" x14ac:dyDescent="0.3">
      <c r="A965" s="327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</row>
    <row r="966" spans="1:68" ht="13" x14ac:dyDescent="0.3">
      <c r="A966" s="327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</row>
    <row r="967" spans="1:68" ht="13" x14ac:dyDescent="0.3">
      <c r="A967" s="32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</row>
    <row r="968" spans="1:68" ht="13" x14ac:dyDescent="0.3">
      <c r="A968" s="327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</row>
    <row r="969" spans="1:68" ht="13" x14ac:dyDescent="0.3">
      <c r="A969" s="327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</row>
    <row r="970" spans="1:68" ht="13" x14ac:dyDescent="0.3">
      <c r="A970" s="327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</row>
    <row r="971" spans="1:68" ht="13" x14ac:dyDescent="0.3">
      <c r="A971" s="327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</row>
    <row r="972" spans="1:68" ht="13" x14ac:dyDescent="0.3">
      <c r="A972" s="327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</row>
    <row r="973" spans="1:68" ht="13" x14ac:dyDescent="0.3">
      <c r="A973" s="327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</row>
    <row r="974" spans="1:68" ht="13" x14ac:dyDescent="0.3">
      <c r="A974" s="327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</row>
    <row r="975" spans="1:68" ht="13" x14ac:dyDescent="0.3">
      <c r="A975" s="327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</row>
    <row r="976" spans="1:68" ht="13" x14ac:dyDescent="0.3">
      <c r="A976" s="327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</row>
    <row r="977" spans="1:68" ht="13" x14ac:dyDescent="0.3">
      <c r="A977" s="32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</row>
    <row r="978" spans="1:68" ht="13" x14ac:dyDescent="0.3">
      <c r="A978" s="327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</row>
    <row r="979" spans="1:68" ht="13" x14ac:dyDescent="0.3">
      <c r="A979" s="327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</row>
    <row r="980" spans="1:68" ht="13" x14ac:dyDescent="0.3">
      <c r="A980" s="327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</row>
    <row r="981" spans="1:68" ht="13" x14ac:dyDescent="0.3">
      <c r="A981" s="327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</row>
    <row r="982" spans="1:68" ht="13" x14ac:dyDescent="0.3">
      <c r="A982" s="327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</row>
    <row r="983" spans="1:68" ht="13" x14ac:dyDescent="0.3">
      <c r="A983" s="327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</row>
    <row r="984" spans="1:68" ht="13" x14ac:dyDescent="0.3">
      <c r="A984" s="327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</row>
    <row r="985" spans="1:68" ht="13" x14ac:dyDescent="0.3">
      <c r="A985" s="327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</row>
    <row r="986" spans="1:68" ht="13" x14ac:dyDescent="0.3">
      <c r="A986" s="327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</row>
    <row r="987" spans="1:68" ht="13" x14ac:dyDescent="0.3">
      <c r="A987" s="32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</row>
    <row r="988" spans="1:68" ht="13" x14ac:dyDescent="0.3">
      <c r="A988" s="327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</row>
    <row r="989" spans="1:68" ht="13" x14ac:dyDescent="0.3">
      <c r="A989" s="327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</row>
    <row r="990" spans="1:68" ht="13" x14ac:dyDescent="0.3">
      <c r="A990" s="327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</row>
    <row r="991" spans="1:68" ht="13" x14ac:dyDescent="0.3">
      <c r="A991" s="327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</row>
    <row r="992" spans="1:68" ht="13" x14ac:dyDescent="0.3">
      <c r="A992" s="327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</row>
    <row r="993" spans="1:68" ht="13" x14ac:dyDescent="0.3">
      <c r="A993" s="327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</row>
    <row r="994" spans="1:68" ht="13" x14ac:dyDescent="0.3">
      <c r="A994" s="327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</row>
    <row r="995" spans="1:68" ht="13" x14ac:dyDescent="0.3">
      <c r="A995" s="327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</row>
    <row r="996" spans="1:68" ht="13" x14ac:dyDescent="0.3">
      <c r="A996" s="327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</row>
    <row r="997" spans="1:68" ht="13" x14ac:dyDescent="0.3">
      <c r="A997" s="32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</row>
    <row r="998" spans="1:68" ht="13" x14ac:dyDescent="0.3">
      <c r="A998" s="327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</row>
    <row r="999" spans="1:68" ht="13" x14ac:dyDescent="0.3">
      <c r="A999" s="327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</row>
    <row r="1000" spans="1:68" ht="13" x14ac:dyDescent="0.3">
      <c r="A1000" s="327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</row>
    <row r="1001" spans="1:68" ht="13" x14ac:dyDescent="0.3">
      <c r="A1001" s="327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</row>
    <row r="1002" spans="1:68" ht="13" x14ac:dyDescent="0.3">
      <c r="A1002" s="327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</row>
    <row r="1003" spans="1:68" ht="13" x14ac:dyDescent="0.3">
      <c r="A1003" s="327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</row>
    <row r="1004" spans="1:68" ht="13" x14ac:dyDescent="0.3">
      <c r="A1004" s="327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</row>
    <row r="1005" spans="1:68" ht="13" x14ac:dyDescent="0.3">
      <c r="A1005" s="327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</row>
    <row r="1006" spans="1:68" ht="13" x14ac:dyDescent="0.3">
      <c r="A1006" s="327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</row>
    <row r="1007" spans="1:68" ht="13" x14ac:dyDescent="0.3">
      <c r="A1007" s="32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</row>
    <row r="1008" spans="1:68" ht="13" x14ac:dyDescent="0.3">
      <c r="A1008" s="327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</row>
    <row r="1009" spans="1:68" ht="13" x14ac:dyDescent="0.3">
      <c r="A1009" s="327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</row>
    <row r="1010" spans="1:68" ht="13" x14ac:dyDescent="0.3">
      <c r="A1010" s="327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</row>
    <row r="1011" spans="1:68" ht="13" x14ac:dyDescent="0.3">
      <c r="A1011" s="327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</row>
    <row r="1012" spans="1:68" ht="13" x14ac:dyDescent="0.3">
      <c r="A1012" s="327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</row>
    <row r="1013" spans="1:68" ht="13" x14ac:dyDescent="0.3">
      <c r="A1013" s="327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</row>
    <row r="1014" spans="1:68" ht="13" x14ac:dyDescent="0.3">
      <c r="A1014" s="327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</row>
    <row r="1015" spans="1:68" ht="13" x14ac:dyDescent="0.3">
      <c r="A1015" s="327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</row>
    <row r="1016" spans="1:68" ht="13" x14ac:dyDescent="0.3">
      <c r="A1016" s="327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</row>
    <row r="1017" spans="1:68" ht="13" x14ac:dyDescent="0.3">
      <c r="A1017" s="32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</row>
    <row r="1018" spans="1:68" ht="13" x14ac:dyDescent="0.3">
      <c r="A1018" s="327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</row>
    <row r="1019" spans="1:68" ht="13" x14ac:dyDescent="0.3">
      <c r="A1019" s="327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</row>
    <row r="1020" spans="1:68" ht="13" x14ac:dyDescent="0.3">
      <c r="A1020" s="327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</row>
    <row r="1021" spans="1:68" ht="13" x14ac:dyDescent="0.3">
      <c r="A1021" s="327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</row>
    <row r="1022" spans="1:68" ht="13" x14ac:dyDescent="0.3">
      <c r="A1022" s="327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</row>
    <row r="1023" spans="1:68" ht="13" x14ac:dyDescent="0.3">
      <c r="A1023" s="327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</row>
    <row r="1024" spans="1:68" ht="13" x14ac:dyDescent="0.3">
      <c r="A1024" s="327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</row>
    <row r="1025" spans="1:68" ht="13" x14ac:dyDescent="0.3">
      <c r="A1025" s="327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</row>
    <row r="1026" spans="1:68" ht="13" x14ac:dyDescent="0.3">
      <c r="A1026" s="327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</row>
    <row r="1027" spans="1:68" ht="13" x14ac:dyDescent="0.3">
      <c r="A1027" s="3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</row>
    <row r="1028" spans="1:68" ht="13" x14ac:dyDescent="0.3">
      <c r="A1028" s="327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</row>
    <row r="1029" spans="1:68" ht="13" x14ac:dyDescent="0.3">
      <c r="A1029" s="327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</row>
    <row r="1030" spans="1:68" ht="13" x14ac:dyDescent="0.3">
      <c r="A1030" s="327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</row>
    <row r="1031" spans="1:68" ht="13" x14ac:dyDescent="0.3">
      <c r="A1031" s="327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</row>
    <row r="1032" spans="1:68" ht="13" x14ac:dyDescent="0.3">
      <c r="A1032" s="327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</row>
    <row r="1033" spans="1:68" ht="13" x14ac:dyDescent="0.3">
      <c r="A1033" s="327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</row>
    <row r="1034" spans="1:68" ht="13" x14ac:dyDescent="0.3">
      <c r="A1034" s="327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</row>
    <row r="1035" spans="1:68" ht="13" x14ac:dyDescent="0.3">
      <c r="A1035" s="327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</row>
    <row r="1036" spans="1:68" ht="13" x14ac:dyDescent="0.3">
      <c r="A1036" s="327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</row>
    <row r="1037" spans="1:68" ht="13" x14ac:dyDescent="0.3">
      <c r="A1037" s="32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</row>
    <row r="1038" spans="1:68" ht="13" x14ac:dyDescent="0.3">
      <c r="A1038" s="327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</row>
    <row r="1039" spans="1:68" ht="13" x14ac:dyDescent="0.3">
      <c r="A1039" s="327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</row>
    <row r="1040" spans="1:68" ht="13" x14ac:dyDescent="0.3">
      <c r="A1040" s="327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</row>
    <row r="1041" spans="1:68" ht="13" x14ac:dyDescent="0.3">
      <c r="A1041" s="327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</row>
    <row r="1042" spans="1:68" ht="13" x14ac:dyDescent="0.3">
      <c r="A1042" s="327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</row>
    <row r="1043" spans="1:68" ht="13" x14ac:dyDescent="0.3">
      <c r="A1043" s="327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</row>
    <row r="1044" spans="1:68" ht="13" x14ac:dyDescent="0.3">
      <c r="A1044" s="327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</row>
    <row r="1045" spans="1:68" ht="13" x14ac:dyDescent="0.3">
      <c r="A1045" s="327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</row>
    <row r="1046" spans="1:68" ht="13" x14ac:dyDescent="0.3">
      <c r="A1046" s="327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</row>
    <row r="1047" spans="1:68" ht="13" x14ac:dyDescent="0.3">
      <c r="A1047" s="32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</row>
    <row r="1048" spans="1:68" ht="13" x14ac:dyDescent="0.3">
      <c r="A1048" s="327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</row>
    <row r="1049" spans="1:68" ht="13" x14ac:dyDescent="0.3">
      <c r="A1049" s="327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</row>
    <row r="1050" spans="1:68" ht="13" x14ac:dyDescent="0.3">
      <c r="A1050" s="327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</row>
    <row r="1051" spans="1:68" ht="13" x14ac:dyDescent="0.3">
      <c r="A1051" s="327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</row>
    <row r="1052" spans="1:68" ht="13" x14ac:dyDescent="0.3">
      <c r="A1052" s="327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</row>
    <row r="1053" spans="1:68" ht="13" x14ac:dyDescent="0.3">
      <c r="A1053" s="327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</row>
    <row r="1054" spans="1:68" ht="13" x14ac:dyDescent="0.3">
      <c r="A1054" s="327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</row>
    <row r="1055" spans="1:68" ht="13" x14ac:dyDescent="0.3">
      <c r="A1055" s="327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</row>
    <row r="1056" spans="1:68" ht="13" x14ac:dyDescent="0.3">
      <c r="A1056" s="327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</row>
    <row r="1057" spans="1:68" ht="13" x14ac:dyDescent="0.3">
      <c r="A1057" s="32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</row>
    <row r="1058" spans="1:68" ht="13" x14ac:dyDescent="0.3">
      <c r="A1058" s="327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</row>
    <row r="1059" spans="1:68" ht="13" x14ac:dyDescent="0.3">
      <c r="A1059" s="327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</row>
    <row r="1060" spans="1:68" ht="13" x14ac:dyDescent="0.3">
      <c r="A1060" s="327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</row>
    <row r="1061" spans="1:68" ht="13" x14ac:dyDescent="0.3">
      <c r="A1061" s="327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</row>
    <row r="1062" spans="1:68" ht="13" x14ac:dyDescent="0.3">
      <c r="A1062" s="327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</row>
    <row r="1063" spans="1:68" ht="13" x14ac:dyDescent="0.3">
      <c r="A1063" s="327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</row>
    <row r="1064" spans="1:68" ht="13" x14ac:dyDescent="0.3">
      <c r="A1064" s="327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</row>
    <row r="1065" spans="1:68" ht="13" x14ac:dyDescent="0.3">
      <c r="A1065" s="327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</row>
    <row r="1066" spans="1:68" ht="13" x14ac:dyDescent="0.3">
      <c r="A1066" s="327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</row>
    <row r="1067" spans="1:68" ht="13" x14ac:dyDescent="0.3">
      <c r="A1067" s="32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</row>
    <row r="1068" spans="1:68" ht="13" x14ac:dyDescent="0.3">
      <c r="A1068" s="327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</row>
    <row r="1069" spans="1:68" ht="13" x14ac:dyDescent="0.3">
      <c r="A1069" s="327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</row>
    <row r="1070" spans="1:68" ht="13" x14ac:dyDescent="0.3">
      <c r="A1070" s="327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</row>
    <row r="1071" spans="1:68" ht="13" x14ac:dyDescent="0.3">
      <c r="A1071" s="327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</row>
    <row r="1072" spans="1:68" ht="13" x14ac:dyDescent="0.3">
      <c r="A1072" s="327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</row>
    <row r="1073" spans="1:68" ht="13" x14ac:dyDescent="0.3">
      <c r="A1073" s="327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</row>
    <row r="1074" spans="1:68" ht="13" x14ac:dyDescent="0.3">
      <c r="A1074" s="327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</row>
    <row r="1075" spans="1:68" ht="13" x14ac:dyDescent="0.3">
      <c r="A1075" s="327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</row>
    <row r="1076" spans="1:68" ht="13" x14ac:dyDescent="0.3">
      <c r="A1076" s="327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</row>
    <row r="1077" spans="1:68" ht="13" x14ac:dyDescent="0.3">
      <c r="A1077" s="32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</row>
    <row r="1078" spans="1:68" ht="13" x14ac:dyDescent="0.3">
      <c r="A1078" s="327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</row>
    <row r="1079" spans="1:68" ht="13" x14ac:dyDescent="0.3">
      <c r="A1079" s="327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</row>
    <row r="1080" spans="1:68" ht="13" x14ac:dyDescent="0.3">
      <c r="A1080" s="327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</row>
    <row r="1081" spans="1:68" ht="13" x14ac:dyDescent="0.3">
      <c r="A1081" s="327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</row>
    <row r="1082" spans="1:68" ht="13" x14ac:dyDescent="0.3">
      <c r="A1082" s="327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</row>
    <row r="1083" spans="1:68" ht="13" x14ac:dyDescent="0.3">
      <c r="A1083" s="327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</row>
    <row r="1084" spans="1:68" ht="13" x14ac:dyDescent="0.3">
      <c r="A1084" s="327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</row>
    <row r="1085" spans="1:68" ht="13" x14ac:dyDescent="0.3">
      <c r="A1085" s="327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</row>
    <row r="1086" spans="1:68" ht="13" x14ac:dyDescent="0.3">
      <c r="A1086" s="327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</row>
    <row r="1087" spans="1:68" ht="13" x14ac:dyDescent="0.3">
      <c r="A1087" s="32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</row>
    <row r="1088" spans="1:68" ht="13" x14ac:dyDescent="0.3">
      <c r="A1088" s="327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</row>
    <row r="1089" spans="1:68" ht="13" x14ac:dyDescent="0.3">
      <c r="A1089" s="327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</row>
    <row r="1090" spans="1:68" ht="13" x14ac:dyDescent="0.3">
      <c r="A1090" s="327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</row>
    <row r="1091" spans="1:68" ht="13" x14ac:dyDescent="0.3">
      <c r="A1091" s="327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</row>
    <row r="1092" spans="1:68" ht="13" x14ac:dyDescent="0.3">
      <c r="A1092" s="327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</row>
    <row r="1093" spans="1:68" ht="13" x14ac:dyDescent="0.3">
      <c r="A1093" s="327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</row>
    <row r="1094" spans="1:68" ht="13" x14ac:dyDescent="0.3">
      <c r="A1094" s="327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</row>
    <row r="1095" spans="1:68" ht="13" x14ac:dyDescent="0.3">
      <c r="A1095" s="327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</row>
    <row r="1096" spans="1:68" ht="13" x14ac:dyDescent="0.3">
      <c r="A1096" s="327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</row>
    <row r="1097" spans="1:68" ht="13" x14ac:dyDescent="0.3">
      <c r="A1097" s="32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</row>
    <row r="1098" spans="1:68" ht="13" x14ac:dyDescent="0.3">
      <c r="A1098" s="327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</row>
    <row r="1099" spans="1:68" ht="13" x14ac:dyDescent="0.3">
      <c r="A1099" s="327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</row>
    <row r="1100" spans="1:68" ht="13" x14ac:dyDescent="0.3">
      <c r="A1100" s="327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</row>
    <row r="1101" spans="1:68" ht="13" x14ac:dyDescent="0.3">
      <c r="A1101" s="327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</row>
    <row r="1102" spans="1:68" ht="13" x14ac:dyDescent="0.3">
      <c r="A1102" s="327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</row>
    <row r="1103" spans="1:68" ht="13" x14ac:dyDescent="0.3">
      <c r="A1103" s="327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</row>
    <row r="1104" spans="1:68" ht="13" x14ac:dyDescent="0.3">
      <c r="A1104" s="327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</row>
    <row r="1105" spans="1:68" ht="13" x14ac:dyDescent="0.3">
      <c r="A1105" s="327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</row>
    <row r="1106" spans="1:68" ht="13" x14ac:dyDescent="0.3">
      <c r="A1106" s="327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</row>
    <row r="1107" spans="1:68" ht="13" x14ac:dyDescent="0.3">
      <c r="A1107" s="32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</row>
    <row r="1108" spans="1:68" ht="13" x14ac:dyDescent="0.3">
      <c r="A1108" s="327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</row>
    <row r="1109" spans="1:68" ht="13" x14ac:dyDescent="0.3">
      <c r="A1109" s="327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</row>
    <row r="1110" spans="1:68" ht="13" x14ac:dyDescent="0.3">
      <c r="A1110" s="327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</row>
    <row r="1111" spans="1:68" ht="13" x14ac:dyDescent="0.3">
      <c r="A1111" s="327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</row>
    <row r="1112" spans="1:68" ht="13" x14ac:dyDescent="0.3">
      <c r="A1112" s="327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</row>
    <row r="1113" spans="1:68" ht="13" x14ac:dyDescent="0.3">
      <c r="A1113" s="327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</row>
    <row r="1114" spans="1:68" ht="13" x14ac:dyDescent="0.3">
      <c r="A1114" s="327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</row>
    <row r="1115" spans="1:68" ht="13" x14ac:dyDescent="0.3">
      <c r="A1115" s="327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</row>
    <row r="1116" spans="1:68" ht="13" x14ac:dyDescent="0.3">
      <c r="A1116" s="327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</row>
    <row r="1117" spans="1:68" ht="13" x14ac:dyDescent="0.3">
      <c r="A1117" s="32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</row>
    <row r="1118" spans="1:68" ht="13" x14ac:dyDescent="0.3">
      <c r="A1118" s="327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</row>
    <row r="1119" spans="1:68" ht="13" x14ac:dyDescent="0.3">
      <c r="A1119" s="327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</row>
    <row r="1120" spans="1:68" ht="13" x14ac:dyDescent="0.3">
      <c r="A1120" s="327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</row>
    <row r="1121" spans="1:68" ht="13" x14ac:dyDescent="0.3">
      <c r="A1121" s="327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</row>
    <row r="1122" spans="1:68" ht="13" x14ac:dyDescent="0.3">
      <c r="A1122" s="327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</row>
    <row r="1123" spans="1:68" ht="13" x14ac:dyDescent="0.3">
      <c r="A1123" s="327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</row>
    <row r="1124" spans="1:68" ht="13" x14ac:dyDescent="0.3">
      <c r="A1124" s="327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</row>
    <row r="1125" spans="1:68" ht="13" x14ac:dyDescent="0.3">
      <c r="A1125" s="327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</row>
    <row r="1126" spans="1:68" ht="13" x14ac:dyDescent="0.3">
      <c r="A1126" s="327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</row>
    <row r="1127" spans="1:68" ht="13" x14ac:dyDescent="0.3">
      <c r="A1127" s="3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</row>
    <row r="1128" spans="1:68" ht="13" x14ac:dyDescent="0.3">
      <c r="A1128" s="327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</row>
    <row r="1129" spans="1:68" ht="13" x14ac:dyDescent="0.3">
      <c r="A1129" s="327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</row>
    <row r="1130" spans="1:68" ht="13" x14ac:dyDescent="0.3">
      <c r="A1130" s="327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</row>
    <row r="1131" spans="1:68" ht="13" x14ac:dyDescent="0.3">
      <c r="A1131" s="327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</row>
    <row r="1132" spans="1:68" ht="13" x14ac:dyDescent="0.3">
      <c r="A1132" s="327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</row>
    <row r="1133" spans="1:68" ht="13" x14ac:dyDescent="0.3">
      <c r="A1133" s="327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</row>
    <row r="1134" spans="1:68" ht="13" x14ac:dyDescent="0.3">
      <c r="A1134" s="327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</row>
    <row r="1135" spans="1:68" ht="13" x14ac:dyDescent="0.3">
      <c r="A1135" s="327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</row>
    <row r="1136" spans="1:68" ht="13" x14ac:dyDescent="0.3">
      <c r="A1136" s="327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</row>
    <row r="1137" spans="1:68" ht="13" x14ac:dyDescent="0.3">
      <c r="A1137" s="32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</row>
    <row r="1138" spans="1:68" ht="13" x14ac:dyDescent="0.3">
      <c r="A1138" s="327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</row>
    <row r="1139" spans="1:68" ht="13" x14ac:dyDescent="0.3">
      <c r="A1139" s="327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</row>
    <row r="1140" spans="1:68" ht="13" x14ac:dyDescent="0.3">
      <c r="A1140" s="327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</row>
    <row r="1141" spans="1:68" ht="13" x14ac:dyDescent="0.3">
      <c r="A1141" s="327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</row>
    <row r="1142" spans="1:68" ht="13" x14ac:dyDescent="0.3">
      <c r="A1142" s="327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</row>
    <row r="1143" spans="1:68" ht="13" x14ac:dyDescent="0.3">
      <c r="A1143" s="327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</row>
    <row r="1144" spans="1:68" ht="13" x14ac:dyDescent="0.3">
      <c r="A1144" s="327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</row>
    <row r="1145" spans="1:68" ht="13" x14ac:dyDescent="0.3">
      <c r="A1145" s="327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</row>
    <row r="1146" spans="1:68" ht="13" x14ac:dyDescent="0.3">
      <c r="A1146" s="327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</row>
    <row r="1147" spans="1:68" ht="13" x14ac:dyDescent="0.3">
      <c r="A1147" s="32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</row>
    <row r="1148" spans="1:68" ht="13" x14ac:dyDescent="0.3">
      <c r="A1148" s="327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</row>
    <row r="1149" spans="1:68" ht="13" x14ac:dyDescent="0.3">
      <c r="A1149" s="327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</row>
    <row r="1150" spans="1:68" ht="13" x14ac:dyDescent="0.3">
      <c r="A1150" s="327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</row>
    <row r="1151" spans="1:68" ht="13" x14ac:dyDescent="0.3">
      <c r="A1151" s="327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</row>
    <row r="1152" spans="1:68" ht="13" x14ac:dyDescent="0.3">
      <c r="A1152" s="327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</row>
    <row r="1153" spans="1:68" ht="13" x14ac:dyDescent="0.3">
      <c r="A1153" s="327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</row>
    <row r="1154" spans="1:68" ht="13" x14ac:dyDescent="0.3">
      <c r="A1154" s="327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</row>
    <row r="1155" spans="1:68" ht="13" x14ac:dyDescent="0.3">
      <c r="A1155" s="327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</row>
    <row r="1156" spans="1:68" ht="13" x14ac:dyDescent="0.3">
      <c r="A1156" s="327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</row>
    <row r="1157" spans="1:68" ht="13" x14ac:dyDescent="0.3">
      <c r="A1157" s="32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</row>
    <row r="1158" spans="1:68" ht="13" x14ac:dyDescent="0.3">
      <c r="A1158" s="327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</row>
    <row r="1159" spans="1:68" ht="13" x14ac:dyDescent="0.3">
      <c r="A1159" s="327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</row>
    <row r="1160" spans="1:68" ht="13" x14ac:dyDescent="0.3">
      <c r="A1160" s="327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</row>
    <row r="1161" spans="1:68" ht="13" x14ac:dyDescent="0.3">
      <c r="A1161" s="327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</row>
    <row r="1162" spans="1:68" ht="13" x14ac:dyDescent="0.3">
      <c r="A1162" s="327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</row>
    <row r="1163" spans="1:68" ht="13" x14ac:dyDescent="0.3">
      <c r="A1163" s="327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</row>
    <row r="1164" spans="1:68" ht="13" x14ac:dyDescent="0.3">
      <c r="A1164" s="327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</row>
    <row r="1165" spans="1:68" ht="13" x14ac:dyDescent="0.3">
      <c r="A1165" s="327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</row>
    <row r="1166" spans="1:68" ht="13" x14ac:dyDescent="0.3">
      <c r="A1166" s="327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</row>
    <row r="1167" spans="1:68" ht="13" x14ac:dyDescent="0.3">
      <c r="A1167" s="32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</row>
    <row r="1168" spans="1:68" ht="13" x14ac:dyDescent="0.3">
      <c r="A1168" s="327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</row>
    <row r="1169" spans="1:68" ht="13" x14ac:dyDescent="0.3">
      <c r="A1169" s="327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</row>
    <row r="1170" spans="1:68" ht="13" x14ac:dyDescent="0.3">
      <c r="A1170" s="327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</row>
    <row r="1171" spans="1:68" ht="13" x14ac:dyDescent="0.3">
      <c r="A1171" s="327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</row>
    <row r="1172" spans="1:68" ht="13" x14ac:dyDescent="0.3">
      <c r="A1172" s="327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</row>
    <row r="1173" spans="1:68" ht="13" x14ac:dyDescent="0.3">
      <c r="A1173" s="327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</row>
    <row r="1174" spans="1:68" ht="13" x14ac:dyDescent="0.3">
      <c r="A1174" s="327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</row>
    <row r="1175" spans="1:68" ht="13" x14ac:dyDescent="0.3">
      <c r="A1175" s="327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</row>
    <row r="1176" spans="1:68" ht="13" x14ac:dyDescent="0.3">
      <c r="A1176" s="327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</row>
    <row r="1177" spans="1:68" ht="13" x14ac:dyDescent="0.3">
      <c r="A1177" s="32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</row>
    <row r="1178" spans="1:68" ht="13" x14ac:dyDescent="0.3">
      <c r="A1178" s="327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</row>
    <row r="1179" spans="1:68" ht="13" x14ac:dyDescent="0.3">
      <c r="A1179" s="327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</row>
    <row r="1180" spans="1:68" ht="13" x14ac:dyDescent="0.3">
      <c r="A1180" s="327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</row>
    <row r="1181" spans="1:68" ht="13" x14ac:dyDescent="0.3">
      <c r="A1181" s="327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</row>
    <row r="1182" spans="1:68" ht="13" x14ac:dyDescent="0.3">
      <c r="A1182" s="327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</row>
    <row r="1183" spans="1:68" ht="13" x14ac:dyDescent="0.3">
      <c r="A1183" s="327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</row>
    <row r="1184" spans="1:68" ht="13" x14ac:dyDescent="0.3">
      <c r="A1184" s="327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</row>
    <row r="1185" spans="1:68" ht="13" x14ac:dyDescent="0.3">
      <c r="A1185" s="327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</row>
    <row r="1186" spans="1:68" ht="13" x14ac:dyDescent="0.3">
      <c r="A1186" s="327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</row>
    <row r="1187" spans="1:68" ht="13" x14ac:dyDescent="0.3">
      <c r="A1187" s="32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</row>
    <row r="1188" spans="1:68" ht="13" x14ac:dyDescent="0.3">
      <c r="A1188" s="327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</row>
    <row r="1189" spans="1:68" ht="13" x14ac:dyDescent="0.3">
      <c r="A1189" s="327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</row>
    <row r="1190" spans="1:68" ht="13" x14ac:dyDescent="0.3">
      <c r="A1190" s="327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</row>
    <row r="1191" spans="1:68" ht="13" x14ac:dyDescent="0.3">
      <c r="A1191" s="327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</row>
    <row r="1192" spans="1:68" ht="13" x14ac:dyDescent="0.3">
      <c r="A1192" s="327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</row>
    <row r="1193" spans="1:68" ht="13" x14ac:dyDescent="0.3">
      <c r="A1193" s="327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</row>
    <row r="1194" spans="1:68" ht="13" x14ac:dyDescent="0.3">
      <c r="A1194" s="327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</row>
    <row r="1195" spans="1:68" ht="13" x14ac:dyDescent="0.3">
      <c r="A1195" s="327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</row>
    <row r="1196" spans="1:68" ht="13" x14ac:dyDescent="0.3">
      <c r="A1196" s="327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</row>
    <row r="1197" spans="1:68" ht="13" x14ac:dyDescent="0.3">
      <c r="A1197" s="32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</row>
    <row r="1198" spans="1:68" ht="13" x14ac:dyDescent="0.3">
      <c r="A1198" s="327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</row>
    <row r="1199" spans="1:68" ht="13" x14ac:dyDescent="0.3">
      <c r="A1199" s="327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</row>
    <row r="1200" spans="1:68" ht="13" x14ac:dyDescent="0.3">
      <c r="A1200" s="327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</row>
    <row r="1201" spans="1:68" ht="13" x14ac:dyDescent="0.3">
      <c r="A1201" s="327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</row>
    <row r="1202" spans="1:68" ht="13" x14ac:dyDescent="0.3">
      <c r="A1202" s="327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</row>
    <row r="1203" spans="1:68" ht="13" x14ac:dyDescent="0.3">
      <c r="A1203" s="327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</row>
    <row r="1204" spans="1:68" ht="13" x14ac:dyDescent="0.3">
      <c r="A1204" s="327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</row>
    <row r="1205" spans="1:68" ht="13" x14ac:dyDescent="0.3">
      <c r="A1205" s="327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</row>
    <row r="1206" spans="1:68" ht="13" x14ac:dyDescent="0.3">
      <c r="A1206" s="327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</row>
    <row r="1207" spans="1:68" ht="13" x14ac:dyDescent="0.3">
      <c r="A1207" s="32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</row>
    <row r="1208" spans="1:68" ht="13" x14ac:dyDescent="0.3">
      <c r="A1208" s="327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</row>
    <row r="1209" spans="1:68" ht="13" x14ac:dyDescent="0.3">
      <c r="A1209" s="327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</row>
    <row r="1210" spans="1:68" ht="13" x14ac:dyDescent="0.3">
      <c r="A1210" s="327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</row>
    <row r="1211" spans="1:68" ht="13" x14ac:dyDescent="0.3">
      <c r="A1211" s="327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</row>
    <row r="1212" spans="1:68" ht="13" x14ac:dyDescent="0.3">
      <c r="A1212" s="327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</row>
    <row r="1213" spans="1:68" ht="13" x14ac:dyDescent="0.3">
      <c r="A1213" s="327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</row>
    <row r="1214" spans="1:68" ht="13" x14ac:dyDescent="0.3">
      <c r="A1214" s="327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</row>
    <row r="1215" spans="1:68" ht="13" x14ac:dyDescent="0.3">
      <c r="A1215" s="327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</row>
    <row r="1216" spans="1:68" ht="13" x14ac:dyDescent="0.3">
      <c r="A1216" s="327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</row>
    <row r="1217" spans="1:68" ht="13" x14ac:dyDescent="0.3">
      <c r="A1217" s="32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</row>
    <row r="1218" spans="1:68" ht="13" x14ac:dyDescent="0.3">
      <c r="A1218" s="327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</row>
    <row r="1219" spans="1:68" ht="13" x14ac:dyDescent="0.3">
      <c r="A1219" s="327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</row>
    <row r="1220" spans="1:68" ht="13" x14ac:dyDescent="0.3">
      <c r="A1220" s="327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</row>
    <row r="1221" spans="1:68" ht="13" x14ac:dyDescent="0.3">
      <c r="A1221" s="327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</row>
    <row r="1222" spans="1:68" ht="13" x14ac:dyDescent="0.3">
      <c r="A1222" s="327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</row>
    <row r="1223" spans="1:68" ht="13" x14ac:dyDescent="0.3">
      <c r="A1223" s="327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</row>
    <row r="1224" spans="1:68" ht="13" x14ac:dyDescent="0.3">
      <c r="A1224" s="327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</row>
    <row r="1225" spans="1:68" ht="13" x14ac:dyDescent="0.3">
      <c r="A1225" s="327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</row>
    <row r="1226" spans="1:68" ht="13" x14ac:dyDescent="0.3">
      <c r="A1226" s="327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</row>
    <row r="1227" spans="1:68" ht="13" x14ac:dyDescent="0.3">
      <c r="A1227" s="3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</row>
    <row r="1228" spans="1:68" ht="13" x14ac:dyDescent="0.3">
      <c r="A1228" s="327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</row>
    <row r="1229" spans="1:68" ht="13" x14ac:dyDescent="0.3">
      <c r="A1229" s="327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</row>
    <row r="1230" spans="1:68" ht="13" x14ac:dyDescent="0.3">
      <c r="A1230" s="327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</row>
    <row r="1231" spans="1:68" ht="13" x14ac:dyDescent="0.3">
      <c r="A1231" s="327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</row>
    <row r="1232" spans="1:68" ht="13" x14ac:dyDescent="0.3">
      <c r="A1232" s="327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</row>
    <row r="1233" spans="1:68" ht="13" x14ac:dyDescent="0.3">
      <c r="A1233" s="327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</row>
    <row r="1234" spans="1:68" ht="13" x14ac:dyDescent="0.3">
      <c r="A1234" s="327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</row>
    <row r="1235" spans="1:68" ht="13" x14ac:dyDescent="0.3">
      <c r="A1235" s="327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</row>
    <row r="1236" spans="1:68" ht="13" x14ac:dyDescent="0.3">
      <c r="A1236" s="327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</row>
    <row r="1237" spans="1:68" ht="13" x14ac:dyDescent="0.3">
      <c r="A1237" s="32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</row>
    <row r="1238" spans="1:68" ht="13" x14ac:dyDescent="0.3">
      <c r="A1238" s="327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</row>
    <row r="1239" spans="1:68" ht="13" x14ac:dyDescent="0.3">
      <c r="A1239" s="327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</row>
    <row r="1240" spans="1:68" ht="13" x14ac:dyDescent="0.3">
      <c r="A1240" s="327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</row>
    <row r="1241" spans="1:68" ht="13" x14ac:dyDescent="0.3">
      <c r="A1241" s="327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</row>
    <row r="1242" spans="1:68" ht="13" x14ac:dyDescent="0.3">
      <c r="A1242" s="327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</row>
    <row r="1243" spans="1:68" ht="13" x14ac:dyDescent="0.3">
      <c r="A1243" s="327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</row>
    <row r="1244" spans="1:68" ht="13" x14ac:dyDescent="0.3">
      <c r="A1244" s="327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</row>
    <row r="1245" spans="1:68" ht="13" x14ac:dyDescent="0.3">
      <c r="A1245" s="327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</row>
    <row r="1246" spans="1:68" ht="13" x14ac:dyDescent="0.3">
      <c r="A1246" s="327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</row>
    <row r="1247" spans="1:68" ht="13" x14ac:dyDescent="0.3">
      <c r="A1247" s="32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</row>
    <row r="1248" spans="1:68" ht="13" x14ac:dyDescent="0.3">
      <c r="A1248" s="327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</row>
    <row r="1249" spans="1:68" ht="13" x14ac:dyDescent="0.3">
      <c r="A1249" s="327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</row>
    <row r="1250" spans="1:68" ht="13" x14ac:dyDescent="0.3">
      <c r="A1250" s="327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</row>
    <row r="1251" spans="1:68" ht="13" x14ac:dyDescent="0.3">
      <c r="A1251" s="327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</row>
    <row r="1252" spans="1:68" ht="13" x14ac:dyDescent="0.3">
      <c r="A1252" s="327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</row>
    <row r="1253" spans="1:68" ht="13" x14ac:dyDescent="0.3">
      <c r="A1253" s="327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</row>
    <row r="1254" spans="1:68" ht="13" x14ac:dyDescent="0.3">
      <c r="A1254" s="327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</row>
    <row r="1255" spans="1:68" ht="13" x14ac:dyDescent="0.3">
      <c r="A1255" s="327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</row>
    <row r="1256" spans="1:68" ht="13" x14ac:dyDescent="0.3">
      <c r="A1256" s="327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</row>
    <row r="1257" spans="1:68" ht="13" x14ac:dyDescent="0.3">
      <c r="A1257" s="32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</row>
    <row r="1258" spans="1:68" ht="13" x14ac:dyDescent="0.3">
      <c r="A1258" s="327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</row>
    <row r="1259" spans="1:68" ht="13" x14ac:dyDescent="0.3">
      <c r="A1259" s="327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</row>
    <row r="1260" spans="1:68" ht="13" x14ac:dyDescent="0.3">
      <c r="A1260" s="327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</row>
    <row r="1261" spans="1:68" ht="13" x14ac:dyDescent="0.3">
      <c r="A1261" s="327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</row>
    <row r="1262" spans="1:68" ht="13" x14ac:dyDescent="0.3">
      <c r="A1262" s="327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</row>
    <row r="1263" spans="1:68" ht="13" x14ac:dyDescent="0.3">
      <c r="A1263" s="327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</row>
    <row r="1264" spans="1:68" ht="13" x14ac:dyDescent="0.3">
      <c r="A1264" s="327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</row>
    <row r="1265" spans="1:68" ht="13" x14ac:dyDescent="0.3">
      <c r="A1265" s="327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</row>
    <row r="1266" spans="1:68" ht="13" x14ac:dyDescent="0.3">
      <c r="A1266" s="327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</row>
    <row r="1267" spans="1:68" ht="13" x14ac:dyDescent="0.3">
      <c r="A1267" s="32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</row>
    <row r="1268" spans="1:68" ht="13" x14ac:dyDescent="0.3">
      <c r="A1268" s="327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</row>
    <row r="1269" spans="1:68" ht="13" x14ac:dyDescent="0.3">
      <c r="A1269" s="327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</row>
    <row r="1270" spans="1:68" ht="13" x14ac:dyDescent="0.3">
      <c r="A1270" s="327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</row>
    <row r="1271" spans="1:68" ht="13" x14ac:dyDescent="0.3">
      <c r="A1271" s="327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</row>
    <row r="1272" spans="1:68" ht="13" x14ac:dyDescent="0.3">
      <c r="A1272" s="327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</row>
    <row r="1273" spans="1:68" ht="13" x14ac:dyDescent="0.3">
      <c r="A1273" s="327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</row>
    <row r="1274" spans="1:68" ht="13" x14ac:dyDescent="0.3">
      <c r="A1274" s="327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</row>
    <row r="1275" spans="1:68" ht="13" x14ac:dyDescent="0.3">
      <c r="A1275" s="327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</row>
    <row r="1276" spans="1:68" ht="13" x14ac:dyDescent="0.3">
      <c r="A1276" s="327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</row>
    <row r="1277" spans="1:68" ht="13" x14ac:dyDescent="0.3">
      <c r="A1277" s="32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</row>
    <row r="1278" spans="1:68" ht="13" x14ac:dyDescent="0.3">
      <c r="A1278" s="327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</row>
    <row r="1279" spans="1:68" ht="13" x14ac:dyDescent="0.3">
      <c r="A1279" s="327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</row>
    <row r="1280" spans="1:68" ht="13" x14ac:dyDescent="0.3">
      <c r="A1280" s="327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</row>
    <row r="1281" spans="1:68" ht="13" x14ac:dyDescent="0.3">
      <c r="A1281" s="327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</row>
    <row r="1282" spans="1:68" ht="13" x14ac:dyDescent="0.3">
      <c r="A1282" s="327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</row>
    <row r="1283" spans="1:68" ht="13" x14ac:dyDescent="0.3">
      <c r="A1283" s="327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</row>
    <row r="1284" spans="1:68" ht="13" x14ac:dyDescent="0.3">
      <c r="A1284" s="327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</row>
    <row r="1285" spans="1:68" ht="13" x14ac:dyDescent="0.3">
      <c r="A1285" s="327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</row>
    <row r="1286" spans="1:68" ht="13" x14ac:dyDescent="0.3">
      <c r="A1286" s="327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</row>
    <row r="1287" spans="1:68" ht="13" x14ac:dyDescent="0.3">
      <c r="A1287" s="32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</row>
    <row r="1288" spans="1:68" ht="13" x14ac:dyDescent="0.3">
      <c r="A1288" s="327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</row>
    <row r="1289" spans="1:68" ht="13" x14ac:dyDescent="0.3">
      <c r="A1289" s="327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</row>
    <row r="1290" spans="1:68" ht="13" x14ac:dyDescent="0.3">
      <c r="A1290" s="327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</row>
    <row r="1291" spans="1:68" ht="13" x14ac:dyDescent="0.3">
      <c r="A1291" s="327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</row>
    <row r="1292" spans="1:68" ht="13" x14ac:dyDescent="0.3">
      <c r="A1292" s="327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</row>
    <row r="1293" spans="1:68" ht="13" x14ac:dyDescent="0.3">
      <c r="A1293" s="327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</row>
    <row r="1294" spans="1:68" ht="13" x14ac:dyDescent="0.3">
      <c r="A1294" s="327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</row>
    <row r="1295" spans="1:68" ht="13" x14ac:dyDescent="0.3">
      <c r="A1295" s="327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</row>
    <row r="1296" spans="1:68" ht="13" x14ac:dyDescent="0.3">
      <c r="A1296" s="327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</row>
    <row r="1297" spans="1:68" ht="13" x14ac:dyDescent="0.3">
      <c r="A1297" s="32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</row>
    <row r="1298" spans="1:68" ht="13" x14ac:dyDescent="0.3">
      <c r="A1298" s="327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</row>
    <row r="1299" spans="1:68" ht="13" x14ac:dyDescent="0.3">
      <c r="A1299" s="327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</row>
    <row r="1300" spans="1:68" ht="13" x14ac:dyDescent="0.3">
      <c r="A1300" s="327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</row>
    <row r="1301" spans="1:68" ht="13" x14ac:dyDescent="0.3">
      <c r="A1301" s="327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</row>
    <row r="1302" spans="1:68" ht="13" x14ac:dyDescent="0.3">
      <c r="A1302" s="327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</row>
    <row r="1303" spans="1:68" ht="13" x14ac:dyDescent="0.3">
      <c r="A1303" s="327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</row>
    <row r="1304" spans="1:68" ht="13" x14ac:dyDescent="0.3">
      <c r="A1304" s="327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</row>
    <row r="1305" spans="1:68" ht="13" x14ac:dyDescent="0.3">
      <c r="A1305" s="327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</row>
    <row r="1306" spans="1:68" ht="13" x14ac:dyDescent="0.3">
      <c r="A1306" s="327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</row>
    <row r="1307" spans="1:68" ht="13" x14ac:dyDescent="0.3">
      <c r="A1307" s="32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</row>
    <row r="1308" spans="1:68" ht="13" x14ac:dyDescent="0.3">
      <c r="A1308" s="327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</row>
    <row r="1309" spans="1:68" ht="13" x14ac:dyDescent="0.3">
      <c r="A1309" s="327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</row>
    <row r="1310" spans="1:68" ht="13" x14ac:dyDescent="0.3">
      <c r="A1310" s="327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</row>
    <row r="1311" spans="1:68" ht="13" x14ac:dyDescent="0.3">
      <c r="A1311" s="327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</row>
    <row r="1312" spans="1:68" ht="13" x14ac:dyDescent="0.3">
      <c r="A1312" s="327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</row>
    <row r="1313" spans="1:68" ht="13" x14ac:dyDescent="0.3">
      <c r="A1313" s="327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</row>
    <row r="1314" spans="1:68" ht="13" x14ac:dyDescent="0.3">
      <c r="A1314" s="327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</row>
    <row r="1315" spans="1:68" ht="13" x14ac:dyDescent="0.3">
      <c r="A1315" s="327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</row>
    <row r="1316" spans="1:68" ht="13" x14ac:dyDescent="0.3">
      <c r="A1316" s="327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</row>
    <row r="1317" spans="1:68" ht="13" x14ac:dyDescent="0.3">
      <c r="A1317" s="32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</row>
    <row r="1318" spans="1:68" ht="13" x14ac:dyDescent="0.3">
      <c r="A1318" s="327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</row>
    <row r="1319" spans="1:68" ht="13" x14ac:dyDescent="0.3">
      <c r="A1319" s="327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</row>
    <row r="1320" spans="1:68" ht="13" x14ac:dyDescent="0.3">
      <c r="A1320" s="327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</row>
    <row r="1321" spans="1:68" ht="13" x14ac:dyDescent="0.3">
      <c r="A1321" s="327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</row>
    <row r="1322" spans="1:68" ht="13" x14ac:dyDescent="0.3">
      <c r="A1322" s="327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</row>
    <row r="1323" spans="1:68" ht="13" x14ac:dyDescent="0.3">
      <c r="A1323" s="327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</row>
    <row r="1324" spans="1:68" ht="13" x14ac:dyDescent="0.3">
      <c r="A1324" s="327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</row>
    <row r="1325" spans="1:68" ht="13" x14ac:dyDescent="0.3">
      <c r="A1325" s="327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</row>
    <row r="1326" spans="1:68" ht="13" x14ac:dyDescent="0.3">
      <c r="A1326" s="327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</row>
    <row r="1327" spans="1:68" ht="13" x14ac:dyDescent="0.3">
      <c r="A1327" s="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</row>
    <row r="1328" spans="1:68" ht="13" x14ac:dyDescent="0.3">
      <c r="A1328" s="327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</row>
    <row r="1329" spans="1:68" ht="13" x14ac:dyDescent="0.3">
      <c r="A1329" s="327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</row>
    <row r="1330" spans="1:68" ht="13" x14ac:dyDescent="0.3">
      <c r="A1330" s="327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</row>
    <row r="1331" spans="1:68" ht="13" x14ac:dyDescent="0.3">
      <c r="A1331" s="327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</row>
    <row r="1332" spans="1:68" ht="13" x14ac:dyDescent="0.3">
      <c r="A1332" s="327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</row>
    <row r="1333" spans="1:68" ht="13" x14ac:dyDescent="0.3">
      <c r="A1333" s="327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</row>
    <row r="1334" spans="1:68" ht="13" x14ac:dyDescent="0.3">
      <c r="A1334" s="327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</row>
    <row r="1335" spans="1:68" ht="13" x14ac:dyDescent="0.3">
      <c r="A1335" s="327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</row>
    <row r="1336" spans="1:68" ht="13" x14ac:dyDescent="0.3">
      <c r="A1336" s="327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</row>
    <row r="1337" spans="1:68" ht="13" x14ac:dyDescent="0.3">
      <c r="A1337" s="32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</row>
    <row r="1338" spans="1:68" ht="13" x14ac:dyDescent="0.3">
      <c r="A1338" s="327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</row>
    <row r="1339" spans="1:68" ht="13" x14ac:dyDescent="0.3">
      <c r="A1339" s="327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</row>
    <row r="1340" spans="1:68" ht="13" x14ac:dyDescent="0.3">
      <c r="A1340" s="327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</row>
    <row r="1341" spans="1:68" ht="13" x14ac:dyDescent="0.3">
      <c r="A1341" s="327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</row>
    <row r="1342" spans="1:68" ht="13" x14ac:dyDescent="0.3">
      <c r="A1342" s="327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</row>
    <row r="1343" spans="1:68" ht="13" x14ac:dyDescent="0.3">
      <c r="A1343" s="327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</row>
    <row r="1344" spans="1:68" ht="13" x14ac:dyDescent="0.3">
      <c r="A1344" s="327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</row>
    <row r="1345" spans="1:68" ht="13" x14ac:dyDescent="0.3">
      <c r="A1345" s="327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</row>
    <row r="1346" spans="1:68" ht="13" x14ac:dyDescent="0.3">
      <c r="A1346" s="327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</row>
    <row r="1347" spans="1:68" ht="13" x14ac:dyDescent="0.3">
      <c r="A1347" s="32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</row>
    <row r="1348" spans="1:68" ht="13" x14ac:dyDescent="0.3">
      <c r="A1348" s="327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</row>
    <row r="1349" spans="1:68" ht="13" x14ac:dyDescent="0.3">
      <c r="A1349" s="327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</row>
    <row r="1350" spans="1:68" ht="13" x14ac:dyDescent="0.3">
      <c r="A1350" s="327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</row>
    <row r="1351" spans="1:68" ht="13" x14ac:dyDescent="0.3">
      <c r="A1351" s="327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</row>
    <row r="1352" spans="1:68" ht="13" x14ac:dyDescent="0.3">
      <c r="A1352" s="327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</row>
    <row r="1353" spans="1:68" ht="13" x14ac:dyDescent="0.3">
      <c r="A1353" s="327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</row>
    <row r="1354" spans="1:68" ht="13" x14ac:dyDescent="0.3">
      <c r="A1354" s="327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</row>
    <row r="1355" spans="1:68" ht="13" x14ac:dyDescent="0.3">
      <c r="A1355" s="327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</row>
    <row r="1356" spans="1:68" ht="13" x14ac:dyDescent="0.3">
      <c r="A1356" s="327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</row>
    <row r="1357" spans="1:68" ht="13" x14ac:dyDescent="0.3">
      <c r="A1357" s="32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</row>
    <row r="1358" spans="1:68" ht="13" x14ac:dyDescent="0.3">
      <c r="A1358" s="327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</row>
    <row r="1359" spans="1:68" ht="13" x14ac:dyDescent="0.3">
      <c r="A1359" s="327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</row>
    <row r="1360" spans="1:68" ht="13" x14ac:dyDescent="0.3">
      <c r="A1360" s="327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</row>
    <row r="1361" spans="1:68" ht="13" x14ac:dyDescent="0.3">
      <c r="A1361" s="327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</row>
    <row r="1362" spans="1:68" ht="13" x14ac:dyDescent="0.3">
      <c r="A1362" s="327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</row>
    <row r="1363" spans="1:68" ht="13" x14ac:dyDescent="0.3">
      <c r="A1363" s="327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</row>
    <row r="1364" spans="1:68" ht="13" x14ac:dyDescent="0.3">
      <c r="A1364" s="327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</row>
    <row r="1365" spans="1:68" ht="13" x14ac:dyDescent="0.3">
      <c r="A1365" s="327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</row>
    <row r="1366" spans="1:68" ht="13" x14ac:dyDescent="0.3">
      <c r="A1366" s="327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</row>
    <row r="1367" spans="1:68" ht="13" x14ac:dyDescent="0.3">
      <c r="A1367" s="32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</row>
    <row r="1368" spans="1:68" ht="13" x14ac:dyDescent="0.3">
      <c r="A1368" s="327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</row>
    <row r="1369" spans="1:68" ht="13" x14ac:dyDescent="0.3">
      <c r="A1369" s="327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</row>
    <row r="1370" spans="1:68" ht="13" x14ac:dyDescent="0.3">
      <c r="A1370" s="327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</row>
    <row r="1371" spans="1:68" ht="13" x14ac:dyDescent="0.3">
      <c r="A1371" s="327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</row>
    <row r="1372" spans="1:68" ht="13" x14ac:dyDescent="0.3">
      <c r="A1372" s="327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</row>
    <row r="1373" spans="1:68" ht="13" x14ac:dyDescent="0.3">
      <c r="A1373" s="327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</row>
    <row r="1374" spans="1:68" ht="13" x14ac:dyDescent="0.3">
      <c r="A1374" s="327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</row>
    <row r="1375" spans="1:68" ht="13" x14ac:dyDescent="0.3">
      <c r="A1375" s="327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</row>
    <row r="1376" spans="1:68" ht="13" x14ac:dyDescent="0.3">
      <c r="A1376" s="327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</row>
    <row r="1377" spans="1:68" ht="13" x14ac:dyDescent="0.3">
      <c r="A1377" s="32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</row>
    <row r="1378" spans="1:68" ht="13" x14ac:dyDescent="0.3">
      <c r="A1378" s="327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</row>
    <row r="1379" spans="1:68" ht="13" x14ac:dyDescent="0.3">
      <c r="A1379" s="327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</row>
    <row r="1380" spans="1:68" ht="13" x14ac:dyDescent="0.3">
      <c r="A1380" s="327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</row>
    <row r="1381" spans="1:68" ht="13" x14ac:dyDescent="0.3">
      <c r="A1381" s="327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</row>
    <row r="1382" spans="1:68" ht="13" x14ac:dyDescent="0.3">
      <c r="A1382" s="327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</row>
    <row r="1383" spans="1:68" ht="13" x14ac:dyDescent="0.3">
      <c r="A1383" s="327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</row>
    <row r="1384" spans="1:68" ht="13" x14ac:dyDescent="0.3">
      <c r="A1384" s="327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</row>
    <row r="1385" spans="1:68" ht="13" x14ac:dyDescent="0.3">
      <c r="A1385" s="327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</row>
    <row r="1386" spans="1:68" ht="13" x14ac:dyDescent="0.3">
      <c r="A1386" s="327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</row>
    <row r="1387" spans="1:68" ht="13" x14ac:dyDescent="0.3">
      <c r="A1387" s="32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</row>
    <row r="1388" spans="1:68" ht="13" x14ac:dyDescent="0.3">
      <c r="A1388" s="327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</row>
    <row r="1389" spans="1:68" ht="13" x14ac:dyDescent="0.3">
      <c r="A1389" s="327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</row>
    <row r="1390" spans="1:68" ht="13" x14ac:dyDescent="0.3">
      <c r="A1390" s="327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</row>
    <row r="1391" spans="1:68" ht="13" x14ac:dyDescent="0.3">
      <c r="A1391" s="327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</row>
    <row r="1392" spans="1:68" ht="13" x14ac:dyDescent="0.3">
      <c r="A1392" s="327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</row>
    <row r="1393" spans="1:68" ht="13" x14ac:dyDescent="0.3">
      <c r="A1393" s="327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</row>
    <row r="1394" spans="1:68" ht="13" x14ac:dyDescent="0.3">
      <c r="A1394" s="327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</row>
    <row r="1395" spans="1:68" ht="13" x14ac:dyDescent="0.3">
      <c r="A1395" s="327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</row>
    <row r="1396" spans="1:68" ht="13" x14ac:dyDescent="0.3">
      <c r="A1396" s="327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</row>
    <row r="1397" spans="1:68" ht="13" x14ac:dyDescent="0.3">
      <c r="A1397" s="32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</row>
    <row r="1398" spans="1:68" ht="13" x14ac:dyDescent="0.3">
      <c r="A1398" s="327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</row>
    <row r="1399" spans="1:68" ht="13" x14ac:dyDescent="0.3">
      <c r="A1399" s="327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</row>
    <row r="1400" spans="1:68" ht="13" x14ac:dyDescent="0.3">
      <c r="A1400" s="327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</row>
    <row r="1401" spans="1:68" ht="13" x14ac:dyDescent="0.3">
      <c r="A1401" s="327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</row>
    <row r="1402" spans="1:68" ht="13" x14ac:dyDescent="0.3">
      <c r="A1402" s="327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</row>
    <row r="1403" spans="1:68" ht="13" x14ac:dyDescent="0.3">
      <c r="A1403" s="327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</row>
    <row r="1404" spans="1:68" ht="13" x14ac:dyDescent="0.3">
      <c r="A1404" s="327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</row>
    <row r="1405" spans="1:68" ht="13" x14ac:dyDescent="0.3">
      <c r="A1405" s="327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</row>
    <row r="1406" spans="1:68" ht="13" x14ac:dyDescent="0.3">
      <c r="A1406" s="327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</row>
    <row r="1407" spans="1:68" ht="13" x14ac:dyDescent="0.3">
      <c r="A1407" s="32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</row>
    <row r="1408" spans="1:68" ht="13" x14ac:dyDescent="0.3">
      <c r="A1408" s="327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</row>
    <row r="1409" spans="1:68" ht="13" x14ac:dyDescent="0.3">
      <c r="A1409" s="327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</row>
    <row r="1410" spans="1:68" ht="13" x14ac:dyDescent="0.3">
      <c r="A1410" s="327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</row>
    <row r="1411" spans="1:68" ht="13" x14ac:dyDescent="0.3">
      <c r="A1411" s="327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</row>
    <row r="1412" spans="1:68" ht="13" x14ac:dyDescent="0.3">
      <c r="A1412" s="327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</row>
    <row r="1413" spans="1:68" ht="13" x14ac:dyDescent="0.3">
      <c r="A1413" s="327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</row>
    <row r="1414" spans="1:68" ht="13" x14ac:dyDescent="0.3">
      <c r="A1414" s="327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</row>
    <row r="1415" spans="1:68" ht="13" x14ac:dyDescent="0.3">
      <c r="A1415" s="327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</row>
    <row r="1416" spans="1:68" ht="13" x14ac:dyDescent="0.3">
      <c r="A1416" s="327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</row>
    <row r="1417" spans="1:68" ht="13" x14ac:dyDescent="0.3">
      <c r="A1417" s="32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</row>
    <row r="1418" spans="1:68" ht="13" x14ac:dyDescent="0.3">
      <c r="A1418" s="327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</row>
    <row r="1419" spans="1:68" ht="13" x14ac:dyDescent="0.3">
      <c r="A1419" s="327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</row>
    <row r="1420" spans="1:68" ht="13" x14ac:dyDescent="0.3">
      <c r="A1420" s="327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</row>
    <row r="1421" spans="1:68" ht="13" x14ac:dyDescent="0.3">
      <c r="A1421" s="327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</row>
    <row r="1422" spans="1:68" ht="13" x14ac:dyDescent="0.3">
      <c r="A1422" s="327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</row>
    <row r="1423" spans="1:68" ht="13" x14ac:dyDescent="0.3">
      <c r="A1423" s="327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</row>
    <row r="1424" spans="1:68" ht="13" x14ac:dyDescent="0.3">
      <c r="A1424" s="327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</row>
    <row r="1425" spans="1:68" ht="13" x14ac:dyDescent="0.3">
      <c r="A1425" s="327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</row>
    <row r="1426" spans="1:68" ht="13" x14ac:dyDescent="0.3">
      <c r="A1426" s="327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</row>
    <row r="1427" spans="1:68" ht="13" x14ac:dyDescent="0.3">
      <c r="A1427" s="3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</row>
    <row r="1428" spans="1:68" ht="13" x14ac:dyDescent="0.3">
      <c r="A1428" s="327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</row>
    <row r="1429" spans="1:68" ht="13" x14ac:dyDescent="0.3">
      <c r="A1429" s="327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</row>
    <row r="1430" spans="1:68" ht="13" x14ac:dyDescent="0.3">
      <c r="A1430" s="327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</row>
    <row r="1431" spans="1:68" ht="13" x14ac:dyDescent="0.3">
      <c r="A1431" s="327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</row>
    <row r="1432" spans="1:68" ht="13" x14ac:dyDescent="0.3">
      <c r="A1432" s="327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</row>
    <row r="1433" spans="1:68" ht="13" x14ac:dyDescent="0.3">
      <c r="A1433" s="327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</row>
    <row r="1434" spans="1:68" ht="13" x14ac:dyDescent="0.3">
      <c r="A1434" s="327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</row>
    <row r="1435" spans="1:68" ht="13" x14ac:dyDescent="0.3">
      <c r="A1435" s="327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</row>
    <row r="1436" spans="1:68" ht="13" x14ac:dyDescent="0.3">
      <c r="A1436" s="327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</row>
    <row r="1437" spans="1:68" ht="13" x14ac:dyDescent="0.3">
      <c r="A1437" s="32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</row>
    <row r="1438" spans="1:68" ht="13" x14ac:dyDescent="0.3">
      <c r="A1438" s="327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</row>
    <row r="1439" spans="1:68" ht="13" x14ac:dyDescent="0.3">
      <c r="A1439" s="327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</row>
    <row r="1440" spans="1:68" ht="13" x14ac:dyDescent="0.3">
      <c r="A1440" s="327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</row>
    <row r="1441" spans="1:68" ht="13" x14ac:dyDescent="0.3">
      <c r="A1441" s="327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</row>
    <row r="1442" spans="1:68" ht="13" x14ac:dyDescent="0.3">
      <c r="A1442" s="327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</row>
    <row r="1443" spans="1:68" ht="13" x14ac:dyDescent="0.3">
      <c r="A1443" s="327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</row>
    <row r="1444" spans="1:68" ht="13" x14ac:dyDescent="0.3">
      <c r="A1444" s="327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</row>
    <row r="1445" spans="1:68" ht="13" x14ac:dyDescent="0.3">
      <c r="A1445" s="327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</row>
    <row r="1446" spans="1:68" ht="13" x14ac:dyDescent="0.3">
      <c r="A1446" s="327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</row>
    <row r="1447" spans="1:68" ht="13" x14ac:dyDescent="0.3">
      <c r="A1447" s="32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</row>
    <row r="1448" spans="1:68" ht="13" x14ac:dyDescent="0.3">
      <c r="A1448" s="327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</row>
    <row r="1449" spans="1:68" ht="13" x14ac:dyDescent="0.3">
      <c r="A1449" s="327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</row>
    <row r="1450" spans="1:68" ht="13" x14ac:dyDescent="0.3">
      <c r="A1450" s="327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</row>
    <row r="1451" spans="1:68" ht="13" x14ac:dyDescent="0.3">
      <c r="A1451" s="327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</row>
    <row r="1452" spans="1:68" ht="13" x14ac:dyDescent="0.3">
      <c r="A1452" s="327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</row>
    <row r="1453" spans="1:68" ht="13" x14ac:dyDescent="0.3">
      <c r="A1453" s="327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</row>
    <row r="1454" spans="1:68" ht="13" x14ac:dyDescent="0.3">
      <c r="A1454" s="327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</row>
    <row r="1455" spans="1:68" ht="13" x14ac:dyDescent="0.3">
      <c r="A1455" s="327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</row>
    <row r="1456" spans="1:68" ht="13" x14ac:dyDescent="0.3">
      <c r="A1456" s="327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</row>
    <row r="1457" spans="1:68" ht="13" x14ac:dyDescent="0.3">
      <c r="A1457" s="32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</row>
    <row r="1458" spans="1:68" ht="13" x14ac:dyDescent="0.3">
      <c r="A1458" s="327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</row>
    <row r="1459" spans="1:68" ht="13" x14ac:dyDescent="0.3">
      <c r="A1459" s="327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</row>
    <row r="1460" spans="1:68" ht="13" x14ac:dyDescent="0.3">
      <c r="A1460" s="327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</row>
    <row r="1461" spans="1:68" ht="13" x14ac:dyDescent="0.3">
      <c r="A1461" s="327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</row>
    <row r="1462" spans="1:68" ht="13" x14ac:dyDescent="0.3">
      <c r="A1462" s="327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</row>
    <row r="1463" spans="1:68" ht="13" x14ac:dyDescent="0.3">
      <c r="A1463" s="327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</row>
    <row r="1464" spans="1:68" ht="13" x14ac:dyDescent="0.3">
      <c r="A1464" s="327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</row>
    <row r="1465" spans="1:68" ht="13" x14ac:dyDescent="0.3">
      <c r="A1465" s="327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</row>
    <row r="1466" spans="1:68" ht="13" x14ac:dyDescent="0.3">
      <c r="A1466" s="327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</row>
    <row r="1467" spans="1:68" ht="13" x14ac:dyDescent="0.3">
      <c r="A1467" s="32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</row>
    <row r="1468" spans="1:68" ht="13" x14ac:dyDescent="0.3">
      <c r="A1468" s="327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</row>
    <row r="1469" spans="1:68" ht="13" x14ac:dyDescent="0.3">
      <c r="A1469" s="327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</row>
    <row r="1470" spans="1:68" ht="13" x14ac:dyDescent="0.3">
      <c r="A1470" s="327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</row>
    <row r="1471" spans="1:68" ht="13" x14ac:dyDescent="0.3">
      <c r="A1471" s="327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</row>
    <row r="1472" spans="1:68" ht="13" x14ac:dyDescent="0.3">
      <c r="A1472" s="327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</row>
    <row r="1473" spans="1:68" ht="13" x14ac:dyDescent="0.3">
      <c r="A1473" s="327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</row>
    <row r="1474" spans="1:68" ht="13" x14ac:dyDescent="0.3">
      <c r="A1474" s="327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</row>
    <row r="1475" spans="1:68" ht="13" x14ac:dyDescent="0.3">
      <c r="A1475" s="327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</row>
    <row r="1476" spans="1:68" ht="13" x14ac:dyDescent="0.3">
      <c r="A1476" s="327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</row>
    <row r="1477" spans="1:68" ht="13" x14ac:dyDescent="0.3">
      <c r="A1477" s="32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</row>
    <row r="1478" spans="1:68" ht="13" x14ac:dyDescent="0.3">
      <c r="A1478" s="327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</row>
    <row r="1479" spans="1:68" ht="13" x14ac:dyDescent="0.3">
      <c r="A1479" s="327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</row>
    <row r="1480" spans="1:68" ht="13" x14ac:dyDescent="0.3">
      <c r="A1480" s="327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</row>
    <row r="1481" spans="1:68" ht="13" x14ac:dyDescent="0.3">
      <c r="A1481" s="327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</row>
    <row r="1482" spans="1:68" ht="13" x14ac:dyDescent="0.3">
      <c r="A1482" s="327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</row>
    <row r="1483" spans="1:68" ht="13" x14ac:dyDescent="0.3">
      <c r="A1483" s="327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</row>
    <row r="1484" spans="1:68" ht="13" x14ac:dyDescent="0.3">
      <c r="A1484" s="327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</row>
    <row r="1485" spans="1:68" ht="13" x14ac:dyDescent="0.3">
      <c r="A1485" s="327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</row>
    <row r="1486" spans="1:68" ht="13" x14ac:dyDescent="0.3">
      <c r="A1486" s="327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</row>
    <row r="1487" spans="1:68" ht="13" x14ac:dyDescent="0.3">
      <c r="A1487" s="32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</row>
    <row r="1488" spans="1:68" ht="13" x14ac:dyDescent="0.3">
      <c r="A1488" s="327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</row>
    <row r="1489" spans="1:68" ht="13" x14ac:dyDescent="0.3">
      <c r="A1489" s="327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</row>
    <row r="1490" spans="1:68" ht="13" x14ac:dyDescent="0.3">
      <c r="A1490" s="327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</row>
    <row r="1491" spans="1:68" ht="13" x14ac:dyDescent="0.3">
      <c r="A1491" s="327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</row>
    <row r="1492" spans="1:68" ht="13" x14ac:dyDescent="0.3">
      <c r="A1492" s="327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</row>
    <row r="1493" spans="1:68" ht="13" x14ac:dyDescent="0.3">
      <c r="A1493" s="327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</row>
    <row r="1494" spans="1:68" ht="13" x14ac:dyDescent="0.3">
      <c r="A1494" s="327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</row>
    <row r="1495" spans="1:68" ht="13" x14ac:dyDescent="0.3">
      <c r="A1495" s="327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</row>
    <row r="1496" spans="1:68" ht="13" x14ac:dyDescent="0.3">
      <c r="A1496" s="327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</row>
    <row r="1497" spans="1:68" ht="13" x14ac:dyDescent="0.3">
      <c r="A1497" s="32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</row>
    <row r="1498" spans="1:68" ht="13" x14ac:dyDescent="0.3">
      <c r="A1498" s="327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</row>
    <row r="1499" spans="1:68" ht="13" x14ac:dyDescent="0.3">
      <c r="A1499" s="327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</row>
    <row r="1500" spans="1:68" ht="13" x14ac:dyDescent="0.3">
      <c r="A1500" s="327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</row>
    <row r="1501" spans="1:68" ht="13" x14ac:dyDescent="0.3">
      <c r="A1501" s="327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</row>
    <row r="1502" spans="1:68" ht="13" x14ac:dyDescent="0.3">
      <c r="A1502" s="327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</row>
    <row r="1503" spans="1:68" ht="13" x14ac:dyDescent="0.3">
      <c r="A1503" s="327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</row>
    <row r="1504" spans="1:68" ht="13" x14ac:dyDescent="0.3">
      <c r="A1504" s="327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</row>
    <row r="1505" spans="1:68" ht="13" x14ac:dyDescent="0.3">
      <c r="A1505" s="327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</row>
    <row r="1506" spans="1:68" ht="13" x14ac:dyDescent="0.3">
      <c r="A1506" s="327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</row>
    <row r="1507" spans="1:68" ht="13" x14ac:dyDescent="0.3">
      <c r="A1507" s="32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</row>
    <row r="1508" spans="1:68" ht="13" x14ac:dyDescent="0.3">
      <c r="A1508" s="327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</row>
    <row r="1509" spans="1:68" ht="13" x14ac:dyDescent="0.3">
      <c r="A1509" s="327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</row>
    <row r="1510" spans="1:68" ht="13" x14ac:dyDescent="0.3">
      <c r="A1510" s="327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</row>
    <row r="1511" spans="1:68" ht="13" x14ac:dyDescent="0.3">
      <c r="A1511" s="327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</row>
    <row r="1512" spans="1:68" ht="13" x14ac:dyDescent="0.3">
      <c r="A1512" s="327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</row>
    <row r="1513" spans="1:68" ht="13" x14ac:dyDescent="0.3">
      <c r="A1513" s="327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</row>
    <row r="1514" spans="1:68" ht="13" x14ac:dyDescent="0.3">
      <c r="A1514" s="327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</row>
    <row r="1515" spans="1:68" ht="13" x14ac:dyDescent="0.3">
      <c r="A1515" s="327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</row>
    <row r="1516" spans="1:68" ht="13" x14ac:dyDescent="0.3">
      <c r="A1516" s="327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</row>
    <row r="1517" spans="1:68" ht="13" x14ac:dyDescent="0.3">
      <c r="A1517" s="32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</row>
    <row r="1518" spans="1:68" ht="13" x14ac:dyDescent="0.3">
      <c r="A1518" s="327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</row>
    <row r="1519" spans="1:68" ht="13" x14ac:dyDescent="0.3">
      <c r="A1519" s="327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</row>
    <row r="1520" spans="1:68" ht="13" x14ac:dyDescent="0.3">
      <c r="A1520" s="327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</row>
    <row r="1521" spans="1:68" ht="13" x14ac:dyDescent="0.3">
      <c r="A1521" s="327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</row>
    <row r="1522" spans="1:68" ht="13" x14ac:dyDescent="0.3">
      <c r="A1522" s="327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</row>
    <row r="1523" spans="1:68" ht="13" x14ac:dyDescent="0.3">
      <c r="A1523" s="327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</row>
    <row r="1524" spans="1:68" ht="13" x14ac:dyDescent="0.3">
      <c r="A1524" s="327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</row>
    <row r="1525" spans="1:68" ht="13" x14ac:dyDescent="0.3">
      <c r="A1525" s="327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</row>
    <row r="1526" spans="1:68" ht="13" x14ac:dyDescent="0.3">
      <c r="A1526" s="327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</row>
    <row r="1527" spans="1:68" ht="13" x14ac:dyDescent="0.3">
      <c r="A1527" s="3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</row>
    <row r="1528" spans="1:68" ht="13" x14ac:dyDescent="0.3">
      <c r="A1528" s="327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</row>
    <row r="1529" spans="1:68" ht="13" x14ac:dyDescent="0.3">
      <c r="A1529" s="327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</row>
    <row r="1530" spans="1:68" ht="13" x14ac:dyDescent="0.3">
      <c r="A1530" s="327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</row>
    <row r="1531" spans="1:68" ht="13" x14ac:dyDescent="0.3">
      <c r="A1531" s="327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</row>
    <row r="1532" spans="1:68" ht="13" x14ac:dyDescent="0.3">
      <c r="A1532" s="327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</row>
    <row r="1533" spans="1:68" ht="13" x14ac:dyDescent="0.3">
      <c r="A1533" s="327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</row>
    <row r="1534" spans="1:68" ht="13" x14ac:dyDescent="0.3">
      <c r="A1534" s="327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</row>
    <row r="1535" spans="1:68" ht="13" x14ac:dyDescent="0.3">
      <c r="A1535" s="327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</row>
    <row r="1536" spans="1:68" ht="13" x14ac:dyDescent="0.3">
      <c r="A1536" s="327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</row>
    <row r="1537" spans="1:68" ht="13" x14ac:dyDescent="0.3">
      <c r="A1537" s="32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</row>
    <row r="1538" spans="1:68" ht="13" x14ac:dyDescent="0.3">
      <c r="A1538" s="327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</row>
    <row r="1539" spans="1:68" ht="13" x14ac:dyDescent="0.3">
      <c r="A1539" s="327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</row>
    <row r="1540" spans="1:68" ht="13" x14ac:dyDescent="0.3">
      <c r="A1540" s="327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</row>
    <row r="1541" spans="1:68" ht="13" x14ac:dyDescent="0.3">
      <c r="A1541" s="327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</row>
    <row r="1542" spans="1:68" ht="13" x14ac:dyDescent="0.3">
      <c r="A1542" s="327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</row>
    <row r="1543" spans="1:68" ht="13" x14ac:dyDescent="0.3">
      <c r="A1543" s="327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</row>
    <row r="1544" spans="1:68" ht="13" x14ac:dyDescent="0.3">
      <c r="A1544" s="327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</row>
    <row r="1545" spans="1:68" ht="13" x14ac:dyDescent="0.3">
      <c r="A1545" s="327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</row>
    <row r="1546" spans="1:68" ht="13" x14ac:dyDescent="0.3">
      <c r="A1546" s="327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</row>
    <row r="1547" spans="1:68" ht="13" x14ac:dyDescent="0.3">
      <c r="A1547" s="32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</row>
    <row r="1548" spans="1:68" ht="13" x14ac:dyDescent="0.3">
      <c r="A1548" s="327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</row>
    <row r="1549" spans="1:68" ht="13" x14ac:dyDescent="0.3">
      <c r="A1549" s="327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</row>
    <row r="1550" spans="1:68" ht="13" x14ac:dyDescent="0.3">
      <c r="A1550" s="327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</row>
    <row r="1551" spans="1:68" ht="13" x14ac:dyDescent="0.3">
      <c r="A1551" s="327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</row>
    <row r="1552" spans="1:68" ht="13" x14ac:dyDescent="0.3">
      <c r="A1552" s="327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</row>
    <row r="1553" spans="1:68" ht="13" x14ac:dyDescent="0.3">
      <c r="A1553" s="327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</row>
    <row r="1554" spans="1:68" ht="13" x14ac:dyDescent="0.3">
      <c r="A1554" s="327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</row>
    <row r="1555" spans="1:68" ht="13" x14ac:dyDescent="0.3">
      <c r="A1555" s="327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</row>
    <row r="1556" spans="1:68" ht="13" x14ac:dyDescent="0.3">
      <c r="A1556" s="327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</row>
    <row r="1557" spans="1:68" ht="13" x14ac:dyDescent="0.3">
      <c r="A1557" s="32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</row>
    <row r="1558" spans="1:68" ht="13" x14ac:dyDescent="0.3">
      <c r="A1558" s="327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</row>
    <row r="1559" spans="1:68" ht="13" x14ac:dyDescent="0.3">
      <c r="A1559" s="327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</row>
    <row r="1560" spans="1:68" ht="13" x14ac:dyDescent="0.3">
      <c r="A1560" s="327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</row>
    <row r="1561" spans="1:68" ht="13" x14ac:dyDescent="0.3">
      <c r="A1561" s="327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</row>
    <row r="1562" spans="1:68" ht="13" x14ac:dyDescent="0.3">
      <c r="A1562" s="327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</row>
    <row r="1563" spans="1:68" ht="13" x14ac:dyDescent="0.3">
      <c r="A1563" s="327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</row>
    <row r="1564" spans="1:68" ht="13" x14ac:dyDescent="0.3">
      <c r="A1564" s="327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</row>
    <row r="1565" spans="1:68" ht="13" x14ac:dyDescent="0.3">
      <c r="A1565" s="327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</row>
    <row r="1566" spans="1:68" ht="13" x14ac:dyDescent="0.3">
      <c r="A1566" s="327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</row>
    <row r="1567" spans="1:68" ht="13" x14ac:dyDescent="0.3">
      <c r="A1567" s="32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</row>
    <row r="1568" spans="1:68" ht="13" x14ac:dyDescent="0.3">
      <c r="A1568" s="327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</row>
    <row r="1569" spans="1:68" ht="13" x14ac:dyDescent="0.3">
      <c r="A1569" s="327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</row>
    <row r="1570" spans="1:68" ht="13" x14ac:dyDescent="0.3">
      <c r="A1570" s="327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</row>
    <row r="1571" spans="1:68" ht="13" x14ac:dyDescent="0.3">
      <c r="A1571" s="327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</row>
    <row r="1572" spans="1:68" ht="13" x14ac:dyDescent="0.3">
      <c r="A1572" s="327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</row>
    <row r="1573" spans="1:68" ht="13" x14ac:dyDescent="0.3">
      <c r="A1573" s="327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</row>
    <row r="1574" spans="1:68" ht="13" x14ac:dyDescent="0.3">
      <c r="A1574" s="327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</row>
    <row r="1575" spans="1:68" ht="13" x14ac:dyDescent="0.3">
      <c r="A1575" s="327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</row>
    <row r="1576" spans="1:68" ht="13" x14ac:dyDescent="0.3">
      <c r="A1576" s="327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</row>
    <row r="1577" spans="1:68" ht="13" x14ac:dyDescent="0.3">
      <c r="A1577" s="32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</row>
    <row r="1578" spans="1:68" ht="13" x14ac:dyDescent="0.3">
      <c r="A1578" s="327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</row>
    <row r="1579" spans="1:68" ht="13" x14ac:dyDescent="0.3">
      <c r="A1579" s="327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</row>
    <row r="1580" spans="1:68" ht="13" x14ac:dyDescent="0.3">
      <c r="A1580" s="327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</row>
    <row r="1581" spans="1:68" ht="13" x14ac:dyDescent="0.3">
      <c r="A1581" s="327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</row>
    <row r="1582" spans="1:68" ht="13" x14ac:dyDescent="0.3">
      <c r="A1582" s="327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</row>
    <row r="1583" spans="1:68" ht="13" x14ac:dyDescent="0.3">
      <c r="A1583" s="327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</row>
    <row r="1584" spans="1:68" ht="13" x14ac:dyDescent="0.3">
      <c r="A1584" s="327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</row>
    <row r="1585" spans="1:68" ht="13" x14ac:dyDescent="0.3">
      <c r="A1585" s="327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</row>
    <row r="1586" spans="1:68" ht="13" x14ac:dyDescent="0.3">
      <c r="A1586" s="327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</row>
    <row r="1587" spans="1:68" ht="13" x14ac:dyDescent="0.3">
      <c r="A1587" s="32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</row>
    <row r="1588" spans="1:68" ht="13" x14ac:dyDescent="0.3">
      <c r="A1588" s="327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</row>
    <row r="1589" spans="1:68" ht="13" x14ac:dyDescent="0.3">
      <c r="A1589" s="327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</row>
    <row r="1590" spans="1:68" ht="13" x14ac:dyDescent="0.3">
      <c r="A1590" s="327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</row>
    <row r="1591" spans="1:68" ht="13" x14ac:dyDescent="0.3">
      <c r="A1591" s="327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</row>
    <row r="1592" spans="1:68" ht="13" x14ac:dyDescent="0.3">
      <c r="A1592" s="327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</row>
    <row r="1593" spans="1:68" ht="13" x14ac:dyDescent="0.3">
      <c r="A1593" s="327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</row>
    <row r="1594" spans="1:68" ht="13" x14ac:dyDescent="0.3">
      <c r="A1594" s="327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</row>
    <row r="1595" spans="1:68" ht="13" x14ac:dyDescent="0.3">
      <c r="A1595" s="327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</row>
    <row r="1596" spans="1:68" ht="13" x14ac:dyDescent="0.3">
      <c r="A1596" s="327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</row>
    <row r="1597" spans="1:68" ht="13" x14ac:dyDescent="0.3">
      <c r="A1597" s="32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</row>
    <row r="1598" spans="1:68" ht="13" x14ac:dyDescent="0.3">
      <c r="A1598" s="327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</row>
    <row r="1599" spans="1:68" ht="13" x14ac:dyDescent="0.3">
      <c r="A1599" s="327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</row>
    <row r="1600" spans="1:68" ht="13" x14ac:dyDescent="0.3">
      <c r="A1600" s="327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</row>
    <row r="1601" spans="1:68" ht="13" x14ac:dyDescent="0.3">
      <c r="A1601" s="327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</row>
    <row r="1602" spans="1:68" ht="13" x14ac:dyDescent="0.3">
      <c r="A1602" s="327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</row>
    <row r="1603" spans="1:68" ht="13" x14ac:dyDescent="0.3">
      <c r="A1603" s="327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</row>
    <row r="1604" spans="1:68" ht="13" x14ac:dyDescent="0.3">
      <c r="A1604" s="327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</row>
    <row r="1605" spans="1:68" ht="13" x14ac:dyDescent="0.3">
      <c r="A1605" s="327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</row>
    <row r="1606" spans="1:68" ht="13" x14ac:dyDescent="0.3">
      <c r="A1606" s="327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</row>
    <row r="1607" spans="1:68" ht="13" x14ac:dyDescent="0.3">
      <c r="A1607" s="32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</row>
    <row r="1608" spans="1:68" ht="13" x14ac:dyDescent="0.3">
      <c r="A1608" s="327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</row>
    <row r="1609" spans="1:68" ht="13" x14ac:dyDescent="0.3">
      <c r="A1609" s="327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</row>
    <row r="1610" spans="1:68" ht="13" x14ac:dyDescent="0.3">
      <c r="A1610" s="327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</row>
    <row r="1611" spans="1:68" ht="13" x14ac:dyDescent="0.3">
      <c r="A1611" s="327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</row>
    <row r="1612" spans="1:68" ht="13" x14ac:dyDescent="0.3">
      <c r="A1612" s="327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</row>
    <row r="1613" spans="1:68" ht="13" x14ac:dyDescent="0.3">
      <c r="A1613" s="327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</row>
    <row r="1614" spans="1:68" ht="13" x14ac:dyDescent="0.3">
      <c r="A1614" s="327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</row>
    <row r="1615" spans="1:68" ht="13" x14ac:dyDescent="0.3">
      <c r="A1615" s="327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</row>
    <row r="1616" spans="1:68" ht="13" x14ac:dyDescent="0.3">
      <c r="A1616" s="327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</row>
    <row r="1617" spans="1:68" ht="13" x14ac:dyDescent="0.3">
      <c r="A1617" s="32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</row>
    <row r="1618" spans="1:68" ht="13" x14ac:dyDescent="0.3">
      <c r="A1618" s="327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</row>
    <row r="1619" spans="1:68" ht="13" x14ac:dyDescent="0.3">
      <c r="A1619" s="327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</row>
    <row r="1620" spans="1:68" ht="13" x14ac:dyDescent="0.3">
      <c r="A1620" s="327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</row>
    <row r="1621" spans="1:68" ht="13" x14ac:dyDescent="0.3">
      <c r="A1621" s="327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</row>
    <row r="1622" spans="1:68" ht="13" x14ac:dyDescent="0.3">
      <c r="A1622" s="327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</row>
    <row r="1623" spans="1:68" ht="13" x14ac:dyDescent="0.3">
      <c r="A1623" s="327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</row>
    <row r="1624" spans="1:68" ht="13" x14ac:dyDescent="0.3">
      <c r="A1624" s="327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</row>
    <row r="1625" spans="1:68" ht="13" x14ac:dyDescent="0.3">
      <c r="A1625" s="327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</row>
    <row r="1626" spans="1:68" ht="13" x14ac:dyDescent="0.3">
      <c r="A1626" s="327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</row>
    <row r="1627" spans="1:68" ht="13" x14ac:dyDescent="0.3">
      <c r="A1627" s="3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</row>
    <row r="1628" spans="1:68" ht="13" x14ac:dyDescent="0.3">
      <c r="A1628" s="327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</row>
    <row r="1629" spans="1:68" ht="13" x14ac:dyDescent="0.3">
      <c r="A1629" s="327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</row>
    <row r="1630" spans="1:68" ht="13" x14ac:dyDescent="0.3">
      <c r="A1630" s="327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</row>
    <row r="1631" spans="1:68" ht="13" x14ac:dyDescent="0.3">
      <c r="A1631" s="327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</row>
    <row r="1632" spans="1:68" ht="13" x14ac:dyDescent="0.3">
      <c r="A1632" s="327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</row>
    <row r="1633" spans="1:68" ht="13" x14ac:dyDescent="0.3">
      <c r="A1633" s="327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</row>
    <row r="1634" spans="1:68" ht="13" x14ac:dyDescent="0.3">
      <c r="A1634" s="327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</row>
    <row r="1635" spans="1:68" ht="13" x14ac:dyDescent="0.3">
      <c r="A1635" s="327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</row>
    <row r="1636" spans="1:68" ht="13" x14ac:dyDescent="0.3">
      <c r="A1636" s="327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</row>
    <row r="1637" spans="1:68" ht="13" x14ac:dyDescent="0.3">
      <c r="A1637" s="32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</row>
    <row r="1638" spans="1:68" ht="13" x14ac:dyDescent="0.3">
      <c r="A1638" s="327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</row>
    <row r="1639" spans="1:68" ht="13" x14ac:dyDescent="0.3">
      <c r="A1639" s="327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</row>
    <row r="1640" spans="1:68" ht="13" x14ac:dyDescent="0.3">
      <c r="A1640" s="327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</row>
    <row r="1641" spans="1:68" ht="13" x14ac:dyDescent="0.3">
      <c r="A1641" s="327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</row>
    <row r="1642" spans="1:68" ht="13" x14ac:dyDescent="0.3">
      <c r="A1642" s="327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</row>
    <row r="1643" spans="1:68" ht="13" x14ac:dyDescent="0.3">
      <c r="A1643" s="327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</row>
    <row r="1644" spans="1:68" ht="13" x14ac:dyDescent="0.3">
      <c r="A1644" s="327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</row>
    <row r="1645" spans="1:68" ht="13" x14ac:dyDescent="0.3">
      <c r="A1645" s="327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</row>
    <row r="1646" spans="1:68" ht="13" x14ac:dyDescent="0.3">
      <c r="A1646" s="327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</row>
    <row r="1647" spans="1:68" ht="13" x14ac:dyDescent="0.3">
      <c r="A1647" s="32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</row>
    <row r="1648" spans="1:68" ht="13" x14ac:dyDescent="0.3">
      <c r="A1648" s="327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</row>
    <row r="1649" spans="1:68" ht="13" x14ac:dyDescent="0.3">
      <c r="A1649" s="327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</row>
    <row r="1650" spans="1:68" ht="13" x14ac:dyDescent="0.3">
      <c r="A1650" s="327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</row>
    <row r="1651" spans="1:68" ht="13" x14ac:dyDescent="0.3">
      <c r="A1651" s="327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</row>
    <row r="1652" spans="1:68" ht="13" x14ac:dyDescent="0.3">
      <c r="A1652" s="327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</row>
    <row r="1653" spans="1:68" ht="13" x14ac:dyDescent="0.3">
      <c r="A1653" s="327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</row>
    <row r="1654" spans="1:68" ht="13" x14ac:dyDescent="0.3">
      <c r="A1654" s="327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</row>
    <row r="1655" spans="1:68" ht="13" x14ac:dyDescent="0.3">
      <c r="A1655" s="327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</row>
    <row r="1656" spans="1:68" ht="13" x14ac:dyDescent="0.3">
      <c r="A1656" s="327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</row>
    <row r="1657" spans="1:68" ht="13" x14ac:dyDescent="0.3">
      <c r="A1657" s="32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</row>
    <row r="1658" spans="1:68" ht="13" x14ac:dyDescent="0.3">
      <c r="A1658" s="327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</row>
    <row r="1659" spans="1:68" ht="13" x14ac:dyDescent="0.3">
      <c r="A1659" s="327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</row>
    <row r="1660" spans="1:68" ht="13" x14ac:dyDescent="0.3">
      <c r="A1660" s="327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</row>
    <row r="1661" spans="1:68" ht="13" x14ac:dyDescent="0.3">
      <c r="A1661" s="327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</row>
    <row r="1662" spans="1:68" ht="13" x14ac:dyDescent="0.3">
      <c r="A1662" s="327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</row>
    <row r="1663" spans="1:68" ht="13" x14ac:dyDescent="0.3">
      <c r="A1663" s="327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</row>
    <row r="1664" spans="1:68" ht="13" x14ac:dyDescent="0.3">
      <c r="A1664" s="327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</row>
    <row r="1665" spans="1:68" ht="13" x14ac:dyDescent="0.3">
      <c r="A1665" s="327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</row>
    <row r="1666" spans="1:68" ht="13" x14ac:dyDescent="0.3">
      <c r="A1666" s="327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</row>
    <row r="1667" spans="1:68" ht="13" x14ac:dyDescent="0.3">
      <c r="A1667" s="32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</row>
    <row r="1668" spans="1:68" ht="13" x14ac:dyDescent="0.3">
      <c r="A1668" s="327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</row>
    <row r="1669" spans="1:68" ht="13" x14ac:dyDescent="0.3">
      <c r="A1669" s="327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</row>
    <row r="1670" spans="1:68" ht="13" x14ac:dyDescent="0.3">
      <c r="A1670" s="327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</row>
    <row r="1671" spans="1:68" ht="13" x14ac:dyDescent="0.3">
      <c r="A1671" s="327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</row>
    <row r="1672" spans="1:68" ht="13" x14ac:dyDescent="0.3">
      <c r="A1672" s="327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</row>
    <row r="1673" spans="1:68" ht="13" x14ac:dyDescent="0.3">
      <c r="A1673" s="327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</row>
    <row r="1674" spans="1:68" ht="13" x14ac:dyDescent="0.3">
      <c r="A1674" s="327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</row>
    <row r="1675" spans="1:68" ht="13" x14ac:dyDescent="0.3">
      <c r="A1675" s="327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</row>
    <row r="1676" spans="1:68" ht="13" x14ac:dyDescent="0.3">
      <c r="A1676" s="327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</row>
    <row r="1677" spans="1:68" ht="13" x14ac:dyDescent="0.3">
      <c r="A1677" s="32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</row>
    <row r="1678" spans="1:68" ht="13" x14ac:dyDescent="0.3">
      <c r="A1678" s="327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</row>
    <row r="1679" spans="1:68" ht="13" x14ac:dyDescent="0.3">
      <c r="A1679" s="327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</row>
    <row r="1680" spans="1:68" ht="13" x14ac:dyDescent="0.3">
      <c r="A1680" s="327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</row>
    <row r="1681" spans="1:68" ht="13" x14ac:dyDescent="0.3">
      <c r="A1681" s="327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</row>
    <row r="1682" spans="1:68" ht="13" x14ac:dyDescent="0.3">
      <c r="A1682" s="327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</row>
    <row r="1683" spans="1:68" ht="13" x14ac:dyDescent="0.3">
      <c r="A1683" s="327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</row>
    <row r="1684" spans="1:68" ht="13" x14ac:dyDescent="0.3">
      <c r="A1684" s="327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</row>
    <row r="1685" spans="1:68" ht="13" x14ac:dyDescent="0.3">
      <c r="A1685" s="327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</row>
    <row r="1686" spans="1:68" ht="13" x14ac:dyDescent="0.3">
      <c r="A1686" s="327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</row>
    <row r="1687" spans="1:68" ht="13" x14ac:dyDescent="0.3">
      <c r="A1687" s="32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</row>
    <row r="1688" spans="1:68" ht="13" x14ac:dyDescent="0.3">
      <c r="A1688" s="327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</row>
    <row r="1689" spans="1:68" ht="13" x14ac:dyDescent="0.3">
      <c r="A1689" s="327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</row>
    <row r="1690" spans="1:68" ht="13" x14ac:dyDescent="0.3">
      <c r="A1690" s="327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</row>
    <row r="1691" spans="1:68" ht="13" x14ac:dyDescent="0.3">
      <c r="A1691" s="327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</row>
    <row r="1692" spans="1:68" ht="13" x14ac:dyDescent="0.3">
      <c r="A1692" s="327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</row>
    <row r="1693" spans="1:68" ht="13" x14ac:dyDescent="0.3">
      <c r="A1693" s="327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</row>
    <row r="1694" spans="1:68" ht="13" x14ac:dyDescent="0.3">
      <c r="A1694" s="327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</row>
    <row r="1695" spans="1:68" ht="13" x14ac:dyDescent="0.3">
      <c r="A1695" s="327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</row>
    <row r="1696" spans="1:68" ht="13" x14ac:dyDescent="0.3">
      <c r="A1696" s="327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</row>
    <row r="1697" spans="1:68" ht="13" x14ac:dyDescent="0.3">
      <c r="A1697" s="32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</row>
    <row r="1698" spans="1:68" ht="13" x14ac:dyDescent="0.3">
      <c r="A1698" s="327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</row>
    <row r="1699" spans="1:68" ht="13" x14ac:dyDescent="0.3">
      <c r="A1699" s="327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</row>
    <row r="1700" spans="1:68" ht="13" x14ac:dyDescent="0.3">
      <c r="A1700" s="327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</row>
    <row r="1701" spans="1:68" ht="13" x14ac:dyDescent="0.3">
      <c r="A1701" s="327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</row>
    <row r="1702" spans="1:68" ht="13" x14ac:dyDescent="0.3">
      <c r="A1702" s="327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</row>
    <row r="1703" spans="1:68" ht="13" x14ac:dyDescent="0.3">
      <c r="A1703" s="327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</row>
    <row r="1704" spans="1:68" ht="13" x14ac:dyDescent="0.3">
      <c r="A1704" s="327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</row>
    <row r="1705" spans="1:68" ht="13" x14ac:dyDescent="0.3">
      <c r="A1705" s="327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</row>
    <row r="1706" spans="1:68" ht="13" x14ac:dyDescent="0.3">
      <c r="A1706" s="327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</row>
    <row r="1707" spans="1:68" ht="13" x14ac:dyDescent="0.3">
      <c r="A1707" s="32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</row>
    <row r="1708" spans="1:68" ht="13" x14ac:dyDescent="0.3">
      <c r="A1708" s="327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</row>
    <row r="1709" spans="1:68" ht="13" x14ac:dyDescent="0.3">
      <c r="A1709" s="327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</row>
    <row r="1710" spans="1:68" ht="13" x14ac:dyDescent="0.3">
      <c r="A1710" s="327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</row>
    <row r="1711" spans="1:68" ht="13" x14ac:dyDescent="0.3">
      <c r="A1711" s="327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</row>
    <row r="1712" spans="1:68" ht="13" x14ac:dyDescent="0.3">
      <c r="A1712" s="327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</row>
    <row r="1713" spans="1:68" ht="13" x14ac:dyDescent="0.3">
      <c r="A1713" s="327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</row>
    <row r="1714" spans="1:68" ht="13" x14ac:dyDescent="0.3">
      <c r="A1714" s="327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</row>
    <row r="1715" spans="1:68" ht="13" x14ac:dyDescent="0.3">
      <c r="A1715" s="327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</row>
    <row r="1716" spans="1:68" ht="13" x14ac:dyDescent="0.3">
      <c r="A1716" s="327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</row>
    <row r="1717" spans="1:68" ht="13" x14ac:dyDescent="0.3">
      <c r="A1717" s="32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</row>
    <row r="1718" spans="1:68" ht="13" x14ac:dyDescent="0.3">
      <c r="A1718" s="327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</row>
    <row r="1719" spans="1:68" ht="13" x14ac:dyDescent="0.3">
      <c r="A1719" s="327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</row>
    <row r="1720" spans="1:68" ht="13" x14ac:dyDescent="0.3">
      <c r="A1720" s="327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</row>
    <row r="1721" spans="1:68" ht="13" x14ac:dyDescent="0.3">
      <c r="A1721" s="327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</row>
    <row r="1722" spans="1:68" ht="13" x14ac:dyDescent="0.3">
      <c r="A1722" s="327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</row>
    <row r="1723" spans="1:68" ht="13" x14ac:dyDescent="0.3">
      <c r="A1723" s="327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</row>
    <row r="1724" spans="1:68" ht="13" x14ac:dyDescent="0.3">
      <c r="A1724" s="327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</row>
    <row r="1725" spans="1:68" ht="13" x14ac:dyDescent="0.3">
      <c r="A1725" s="327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</row>
    <row r="1726" spans="1:68" ht="13" x14ac:dyDescent="0.3">
      <c r="A1726" s="327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</row>
    <row r="1727" spans="1:68" ht="13" x14ac:dyDescent="0.3">
      <c r="A1727" s="3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</row>
    <row r="1728" spans="1:68" ht="13" x14ac:dyDescent="0.3">
      <c r="A1728" s="327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</row>
    <row r="1729" spans="1:68" ht="13" x14ac:dyDescent="0.3">
      <c r="A1729" s="327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</row>
    <row r="1730" spans="1:68" ht="13" x14ac:dyDescent="0.3">
      <c r="A1730" s="327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</row>
    <row r="1731" spans="1:68" ht="13" x14ac:dyDescent="0.3">
      <c r="A1731" s="327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</row>
    <row r="1732" spans="1:68" ht="13" x14ac:dyDescent="0.3">
      <c r="A1732" s="327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</row>
    <row r="1733" spans="1:68" ht="13" x14ac:dyDescent="0.3">
      <c r="A1733" s="327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</row>
    <row r="1734" spans="1:68" ht="13" x14ac:dyDescent="0.3">
      <c r="A1734" s="327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</row>
    <row r="1735" spans="1:68" ht="13" x14ac:dyDescent="0.3">
      <c r="A1735" s="327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</row>
    <row r="1736" spans="1:68" ht="13" x14ac:dyDescent="0.3">
      <c r="A1736" s="327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</row>
    <row r="1737" spans="1:68" ht="13" x14ac:dyDescent="0.3">
      <c r="A1737" s="32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</row>
    <row r="1738" spans="1:68" ht="13" x14ac:dyDescent="0.3">
      <c r="A1738" s="327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</row>
    <row r="1739" spans="1:68" ht="13" x14ac:dyDescent="0.3">
      <c r="A1739" s="327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</row>
    <row r="1740" spans="1:68" ht="13" x14ac:dyDescent="0.3">
      <c r="A1740" s="327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</row>
    <row r="1741" spans="1:68" ht="13" x14ac:dyDescent="0.3">
      <c r="A1741" s="327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</row>
    <row r="1742" spans="1:68" ht="13" x14ac:dyDescent="0.3">
      <c r="A1742" s="327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</row>
    <row r="1743" spans="1:68" ht="13" x14ac:dyDescent="0.3">
      <c r="A1743" s="327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</row>
    <row r="1744" spans="1:68" ht="13" x14ac:dyDescent="0.3">
      <c r="A1744" s="327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</row>
    <row r="1745" spans="1:68" ht="13" x14ac:dyDescent="0.3">
      <c r="A1745" s="327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</row>
    <row r="1746" spans="1:68" ht="13" x14ac:dyDescent="0.3">
      <c r="A1746" s="327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</row>
    <row r="1747" spans="1:68" ht="13" x14ac:dyDescent="0.3">
      <c r="A1747" s="32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</row>
    <row r="1748" spans="1:68" ht="13" x14ac:dyDescent="0.3">
      <c r="A1748" s="327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</row>
    <row r="1749" spans="1:68" ht="13" x14ac:dyDescent="0.3">
      <c r="A1749" s="327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</row>
    <row r="1750" spans="1:68" ht="13" x14ac:dyDescent="0.3">
      <c r="A1750" s="327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</row>
    <row r="1751" spans="1:68" ht="13" x14ac:dyDescent="0.3">
      <c r="A1751" s="327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</row>
    <row r="1752" spans="1:68" ht="13" x14ac:dyDescent="0.3">
      <c r="A1752" s="327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</row>
    <row r="1753" spans="1:68" ht="13" x14ac:dyDescent="0.3">
      <c r="A1753" s="327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</row>
    <row r="1754" spans="1:68" ht="13" x14ac:dyDescent="0.3">
      <c r="A1754" s="327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</row>
    <row r="1755" spans="1:68" ht="13" x14ac:dyDescent="0.3">
      <c r="A1755" s="327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</row>
    <row r="1756" spans="1:68" ht="13" x14ac:dyDescent="0.3">
      <c r="A1756" s="327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</row>
    <row r="1757" spans="1:68" ht="13" x14ac:dyDescent="0.3">
      <c r="A1757" s="32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</row>
    <row r="1758" spans="1:68" ht="13" x14ac:dyDescent="0.3">
      <c r="A1758" s="327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</row>
    <row r="1759" spans="1:68" ht="13" x14ac:dyDescent="0.3">
      <c r="A1759" s="327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</row>
    <row r="1760" spans="1:68" ht="13" x14ac:dyDescent="0.3">
      <c r="A1760" s="327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</row>
    <row r="1761" spans="1:68" ht="13" x14ac:dyDescent="0.3">
      <c r="A1761" s="327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</row>
    <row r="1762" spans="1:68" ht="13" x14ac:dyDescent="0.3">
      <c r="A1762" s="327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</row>
    <row r="1763" spans="1:68" ht="13" x14ac:dyDescent="0.3">
      <c r="A1763" s="327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</row>
    <row r="1764" spans="1:68" ht="13" x14ac:dyDescent="0.3">
      <c r="A1764" s="327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</row>
    <row r="1765" spans="1:68" ht="13" x14ac:dyDescent="0.3">
      <c r="A1765" s="327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</row>
    <row r="1766" spans="1:68" ht="13" x14ac:dyDescent="0.3">
      <c r="A1766" s="327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</row>
    <row r="1767" spans="1:68" ht="13" x14ac:dyDescent="0.3">
      <c r="A1767" s="32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</row>
    <row r="1768" spans="1:68" ht="13" x14ac:dyDescent="0.3">
      <c r="A1768" s="327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</row>
    <row r="1769" spans="1:68" ht="13" x14ac:dyDescent="0.3">
      <c r="A1769" s="327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</row>
    <row r="1770" spans="1:68" ht="13" x14ac:dyDescent="0.3">
      <c r="A1770" s="327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</row>
    <row r="1771" spans="1:68" ht="13" x14ac:dyDescent="0.3">
      <c r="A1771" s="327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</row>
    <row r="1772" spans="1:68" ht="13" x14ac:dyDescent="0.3">
      <c r="A1772" s="327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</row>
    <row r="1773" spans="1:68" ht="13" x14ac:dyDescent="0.3">
      <c r="A1773" s="327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</row>
    <row r="1774" spans="1:68" ht="13" x14ac:dyDescent="0.3">
      <c r="A1774" s="327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</row>
    <row r="1775" spans="1:68" ht="13" x14ac:dyDescent="0.3">
      <c r="A1775" s="327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</row>
    <row r="1776" spans="1:68" ht="13" x14ac:dyDescent="0.3">
      <c r="A1776" s="327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</row>
    <row r="1777" spans="1:68" ht="13" x14ac:dyDescent="0.3">
      <c r="A1777" s="32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</row>
    <row r="1778" spans="1:68" ht="13" x14ac:dyDescent="0.3">
      <c r="A1778" s="327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</row>
    <row r="1779" spans="1:68" ht="13" x14ac:dyDescent="0.3">
      <c r="A1779" s="327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</row>
    <row r="1780" spans="1:68" ht="13" x14ac:dyDescent="0.3">
      <c r="A1780" s="327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</row>
    <row r="1781" spans="1:68" ht="13" x14ac:dyDescent="0.3">
      <c r="A1781" s="327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</row>
    <row r="1782" spans="1:68" ht="13" x14ac:dyDescent="0.3">
      <c r="A1782" s="327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</row>
    <row r="1783" spans="1:68" ht="13" x14ac:dyDescent="0.3">
      <c r="A1783" s="327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</row>
    <row r="1784" spans="1:68" ht="13" x14ac:dyDescent="0.3">
      <c r="A1784" s="327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</row>
    <row r="1785" spans="1:68" ht="13" x14ac:dyDescent="0.3">
      <c r="A1785" s="327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</row>
    <row r="1786" spans="1:68" ht="13" x14ac:dyDescent="0.3">
      <c r="A1786" s="327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</row>
    <row r="1787" spans="1:68" ht="13" x14ac:dyDescent="0.3">
      <c r="A1787" s="32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</row>
    <row r="1788" spans="1:68" ht="13" x14ac:dyDescent="0.3">
      <c r="A1788" s="327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</row>
    <row r="1789" spans="1:68" ht="13" x14ac:dyDescent="0.3">
      <c r="A1789" s="327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</row>
    <row r="1790" spans="1:68" ht="13" x14ac:dyDescent="0.3">
      <c r="A1790" s="327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</row>
    <row r="1791" spans="1:68" ht="13" x14ac:dyDescent="0.3">
      <c r="A1791" s="327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</row>
    <row r="1792" spans="1:68" ht="13" x14ac:dyDescent="0.3">
      <c r="A1792" s="327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</row>
    <row r="1793" spans="1:68" ht="13" x14ac:dyDescent="0.3">
      <c r="A1793" s="327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</row>
    <row r="1794" spans="1:68" ht="13" x14ac:dyDescent="0.3">
      <c r="A1794" s="327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</row>
    <row r="1795" spans="1:68" ht="13" x14ac:dyDescent="0.3">
      <c r="A1795" s="327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</row>
    <row r="1796" spans="1:68" ht="13" x14ac:dyDescent="0.3">
      <c r="A1796" s="327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</row>
    <row r="1797" spans="1:68" ht="13" x14ac:dyDescent="0.3">
      <c r="A1797" s="32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</row>
    <row r="1798" spans="1:68" ht="13" x14ac:dyDescent="0.3">
      <c r="A1798" s="327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</row>
    <row r="1799" spans="1:68" ht="13" x14ac:dyDescent="0.3">
      <c r="A1799" s="327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</row>
    <row r="1800" spans="1:68" ht="13" x14ac:dyDescent="0.3">
      <c r="A1800" s="327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</row>
    <row r="1801" spans="1:68" ht="13" x14ac:dyDescent="0.3">
      <c r="A1801" s="327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</row>
    <row r="1802" spans="1:68" ht="13" x14ac:dyDescent="0.3">
      <c r="A1802" s="327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</row>
    <row r="1803" spans="1:68" ht="13" x14ac:dyDescent="0.3">
      <c r="A1803" s="327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</row>
    <row r="1804" spans="1:68" ht="13" x14ac:dyDescent="0.3">
      <c r="A1804" s="327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</row>
    <row r="1805" spans="1:68" ht="13" x14ac:dyDescent="0.3">
      <c r="A1805" s="327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</row>
    <row r="1806" spans="1:68" ht="13" x14ac:dyDescent="0.3">
      <c r="A1806" s="327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</row>
    <row r="1807" spans="1:68" ht="13" x14ac:dyDescent="0.3">
      <c r="A1807" s="32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</row>
    <row r="1808" spans="1:68" ht="13" x14ac:dyDescent="0.3">
      <c r="A1808" s="327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</row>
    <row r="1809" spans="1:68" ht="13" x14ac:dyDescent="0.3">
      <c r="A1809" s="327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</row>
    <row r="1810" spans="1:68" ht="13" x14ac:dyDescent="0.3">
      <c r="A1810" s="327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</row>
    <row r="1811" spans="1:68" ht="13" x14ac:dyDescent="0.3">
      <c r="A1811" s="327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</row>
    <row r="1812" spans="1:68" ht="13" x14ac:dyDescent="0.3">
      <c r="A1812" s="327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</row>
    <row r="1813" spans="1:68" ht="13" x14ac:dyDescent="0.3">
      <c r="A1813" s="327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</row>
    <row r="1814" spans="1:68" ht="13" x14ac:dyDescent="0.3">
      <c r="A1814" s="327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</row>
    <row r="1815" spans="1:68" ht="13" x14ac:dyDescent="0.3">
      <c r="A1815" s="327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</row>
    <row r="1816" spans="1:68" ht="13" x14ac:dyDescent="0.3">
      <c r="A1816" s="327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</row>
    <row r="1817" spans="1:68" ht="13" x14ac:dyDescent="0.3">
      <c r="A1817" s="32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</row>
    <row r="1818" spans="1:68" ht="13" x14ac:dyDescent="0.3">
      <c r="A1818" s="327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</row>
    <row r="1819" spans="1:68" ht="13" x14ac:dyDescent="0.3">
      <c r="A1819" s="327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</row>
    <row r="1820" spans="1:68" ht="13" x14ac:dyDescent="0.3">
      <c r="A1820" s="327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</row>
    <row r="1821" spans="1:68" ht="13" x14ac:dyDescent="0.3">
      <c r="A1821" s="327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</row>
    <row r="1822" spans="1:68" ht="13" x14ac:dyDescent="0.3">
      <c r="A1822" s="327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</row>
    <row r="1823" spans="1:68" ht="13" x14ac:dyDescent="0.3">
      <c r="A1823" s="327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</row>
    <row r="1824" spans="1:68" ht="13" x14ac:dyDescent="0.3">
      <c r="A1824" s="327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</row>
    <row r="1825" spans="1:68" ht="13" x14ac:dyDescent="0.3">
      <c r="A1825" s="327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</row>
    <row r="1826" spans="1:68" ht="13" x14ac:dyDescent="0.3">
      <c r="A1826" s="327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</row>
    <row r="1827" spans="1:68" ht="13" x14ac:dyDescent="0.3">
      <c r="A1827" s="3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</row>
    <row r="1828" spans="1:68" ht="13" x14ac:dyDescent="0.3">
      <c r="A1828" s="327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</row>
    <row r="1829" spans="1:68" ht="13" x14ac:dyDescent="0.3">
      <c r="A1829" s="327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</row>
    <row r="1830" spans="1:68" ht="13" x14ac:dyDescent="0.3">
      <c r="A1830" s="327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</row>
    <row r="1831" spans="1:68" ht="13" x14ac:dyDescent="0.3">
      <c r="A1831" s="327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</row>
    <row r="1832" spans="1:68" ht="13" x14ac:dyDescent="0.3">
      <c r="A1832" s="327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</row>
    <row r="1833" spans="1:68" ht="13" x14ac:dyDescent="0.3">
      <c r="A1833" s="327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</row>
    <row r="1834" spans="1:68" ht="13" x14ac:dyDescent="0.3">
      <c r="A1834" s="327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</row>
    <row r="1835" spans="1:68" ht="13" x14ac:dyDescent="0.3">
      <c r="A1835" s="327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</row>
    <row r="1836" spans="1:68" ht="13" x14ac:dyDescent="0.3">
      <c r="A1836" s="327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</row>
    <row r="1837" spans="1:68" ht="13" x14ac:dyDescent="0.3">
      <c r="A1837" s="32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</row>
    <row r="1838" spans="1:68" ht="13" x14ac:dyDescent="0.3">
      <c r="A1838" s="327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</row>
    <row r="1839" spans="1:68" ht="13" x14ac:dyDescent="0.3">
      <c r="A1839" s="327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</row>
    <row r="1840" spans="1:68" ht="13" x14ac:dyDescent="0.3">
      <c r="A1840" s="327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</row>
    <row r="1841" spans="1:68" ht="13" x14ac:dyDescent="0.3">
      <c r="A1841" s="327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</row>
    <row r="1842" spans="1:68" ht="13" x14ac:dyDescent="0.3">
      <c r="A1842" s="327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</row>
    <row r="1843" spans="1:68" ht="13" x14ac:dyDescent="0.3">
      <c r="A1843" s="327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</row>
    <row r="1844" spans="1:68" ht="13" x14ac:dyDescent="0.3">
      <c r="A1844" s="327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</row>
    <row r="1845" spans="1:68" ht="13" x14ac:dyDescent="0.3">
      <c r="A1845" s="327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</row>
    <row r="1846" spans="1:68" ht="13" x14ac:dyDescent="0.3">
      <c r="A1846" s="327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</row>
    <row r="1847" spans="1:68" ht="13" x14ac:dyDescent="0.3">
      <c r="A1847" s="32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</row>
    <row r="1848" spans="1:68" ht="13" x14ac:dyDescent="0.3">
      <c r="A1848" s="327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</row>
    <row r="1849" spans="1:68" ht="13" x14ac:dyDescent="0.3">
      <c r="A1849" s="327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</row>
    <row r="1850" spans="1:68" ht="13" x14ac:dyDescent="0.3">
      <c r="A1850" s="327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</row>
    <row r="1851" spans="1:68" ht="13" x14ac:dyDescent="0.3">
      <c r="A1851" s="327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</row>
    <row r="1852" spans="1:68" ht="13" x14ac:dyDescent="0.3">
      <c r="A1852" s="327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</row>
    <row r="1853" spans="1:68" ht="13" x14ac:dyDescent="0.3">
      <c r="A1853" s="327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</row>
    <row r="1854" spans="1:68" ht="13" x14ac:dyDescent="0.3">
      <c r="A1854" s="327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</row>
    <row r="1855" spans="1:68" ht="13" x14ac:dyDescent="0.3">
      <c r="A1855" s="327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</row>
    <row r="1856" spans="1:68" ht="13" x14ac:dyDescent="0.3">
      <c r="A1856" s="327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</row>
    <row r="1857" spans="1:68" ht="13" x14ac:dyDescent="0.3">
      <c r="A1857" s="32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</row>
    <row r="1858" spans="1:68" ht="13" x14ac:dyDescent="0.3">
      <c r="A1858" s="327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</row>
    <row r="1859" spans="1:68" ht="13" x14ac:dyDescent="0.3">
      <c r="A1859" s="327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</row>
    <row r="1860" spans="1:68" ht="13" x14ac:dyDescent="0.3">
      <c r="A1860" s="327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</row>
    <row r="1861" spans="1:68" ht="13" x14ac:dyDescent="0.3">
      <c r="A1861" s="327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</row>
    <row r="1862" spans="1:68" ht="13" x14ac:dyDescent="0.3">
      <c r="A1862" s="327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</row>
    <row r="1863" spans="1:68" ht="13" x14ac:dyDescent="0.3">
      <c r="A1863" s="327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</row>
    <row r="1864" spans="1:68" ht="13" x14ac:dyDescent="0.3">
      <c r="A1864" s="327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</row>
    <row r="1865" spans="1:68" ht="13" x14ac:dyDescent="0.3">
      <c r="A1865" s="327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</row>
    <row r="1866" spans="1:68" ht="13" x14ac:dyDescent="0.3">
      <c r="A1866" s="327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</row>
    <row r="1867" spans="1:68" ht="13" x14ac:dyDescent="0.3">
      <c r="A1867" s="32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</row>
    <row r="1868" spans="1:68" ht="13" x14ac:dyDescent="0.3">
      <c r="A1868" s="327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</row>
    <row r="1869" spans="1:68" ht="13" x14ac:dyDescent="0.3">
      <c r="A1869" s="327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</row>
    <row r="1870" spans="1:68" ht="13" x14ac:dyDescent="0.3">
      <c r="A1870" s="327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</row>
    <row r="1871" spans="1:68" ht="13" x14ac:dyDescent="0.3">
      <c r="A1871" s="327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</row>
    <row r="1872" spans="1:68" ht="13" x14ac:dyDescent="0.3">
      <c r="A1872" s="327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</row>
    <row r="1873" spans="1:68" ht="13" x14ac:dyDescent="0.3">
      <c r="A1873" s="327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</row>
    <row r="1874" spans="1:68" ht="13" x14ac:dyDescent="0.3">
      <c r="A1874" s="327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</row>
    <row r="1875" spans="1:68" ht="13" x14ac:dyDescent="0.3">
      <c r="A1875" s="327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</row>
    <row r="1876" spans="1:68" ht="13" x14ac:dyDescent="0.3">
      <c r="A1876" s="327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</row>
    <row r="1877" spans="1:68" ht="13" x14ac:dyDescent="0.3">
      <c r="A1877" s="32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</row>
    <row r="1878" spans="1:68" ht="13" x14ac:dyDescent="0.3">
      <c r="A1878" s="327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</row>
    <row r="1879" spans="1:68" ht="13" x14ac:dyDescent="0.3">
      <c r="A1879" s="327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</row>
    <row r="1880" spans="1:68" ht="13" x14ac:dyDescent="0.3">
      <c r="A1880" s="327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</row>
    <row r="1881" spans="1:68" ht="13" x14ac:dyDescent="0.3">
      <c r="A1881" s="327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</row>
    <row r="1882" spans="1:68" ht="13" x14ac:dyDescent="0.3">
      <c r="A1882" s="327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</row>
    <row r="1883" spans="1:68" ht="13" x14ac:dyDescent="0.3">
      <c r="A1883" s="327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</row>
    <row r="1884" spans="1:68" ht="13" x14ac:dyDescent="0.3">
      <c r="A1884" s="327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</row>
    <row r="1885" spans="1:68" ht="13" x14ac:dyDescent="0.3">
      <c r="A1885" s="327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</row>
    <row r="1886" spans="1:68" ht="13" x14ac:dyDescent="0.3">
      <c r="A1886" s="327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</row>
    <row r="1887" spans="1:68" ht="13" x14ac:dyDescent="0.3">
      <c r="A1887" s="32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</row>
    <row r="1888" spans="1:68" ht="13" x14ac:dyDescent="0.3">
      <c r="A1888" s="327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</row>
    <row r="1889" spans="1:68" ht="13" x14ac:dyDescent="0.3">
      <c r="A1889" s="327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</row>
    <row r="1890" spans="1:68" ht="13" x14ac:dyDescent="0.3">
      <c r="A1890" s="327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</row>
    <row r="1891" spans="1:68" ht="13" x14ac:dyDescent="0.3">
      <c r="A1891" s="327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</row>
    <row r="1892" spans="1:68" ht="13" x14ac:dyDescent="0.3">
      <c r="A1892" s="327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</row>
    <row r="1893" spans="1:68" ht="13" x14ac:dyDescent="0.3">
      <c r="A1893" s="327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</row>
    <row r="1894" spans="1:68" ht="13" x14ac:dyDescent="0.3">
      <c r="A1894" s="327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</row>
    <row r="1895" spans="1:68" ht="13" x14ac:dyDescent="0.3">
      <c r="A1895" s="327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</row>
    <row r="1896" spans="1:68" ht="13" x14ac:dyDescent="0.3">
      <c r="A1896" s="327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</row>
    <row r="1897" spans="1:68" ht="13" x14ac:dyDescent="0.3">
      <c r="A1897" s="32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</row>
    <row r="1898" spans="1:68" ht="13" x14ac:dyDescent="0.3">
      <c r="A1898" s="327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</row>
    <row r="1899" spans="1:68" ht="13" x14ac:dyDescent="0.3">
      <c r="A1899" s="327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</row>
    <row r="1900" spans="1:68" ht="13" x14ac:dyDescent="0.3">
      <c r="A1900" s="327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</row>
    <row r="1901" spans="1:68" ht="13" x14ac:dyDescent="0.3">
      <c r="A1901" s="327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</row>
    <row r="1902" spans="1:68" ht="13" x14ac:dyDescent="0.3">
      <c r="A1902" s="327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</row>
    <row r="1903" spans="1:68" ht="13" x14ac:dyDescent="0.3">
      <c r="A1903" s="327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</row>
    <row r="1904" spans="1:68" ht="13" x14ac:dyDescent="0.3">
      <c r="A1904" s="327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</row>
    <row r="1905" spans="1:68" ht="13" x14ac:dyDescent="0.3">
      <c r="A1905" s="327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</row>
    <row r="1906" spans="1:68" ht="13" x14ac:dyDescent="0.3">
      <c r="A1906" s="327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</row>
    <row r="1907" spans="1:68" ht="13" x14ac:dyDescent="0.3">
      <c r="A1907" s="32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</row>
    <row r="1908" spans="1:68" ht="13" x14ac:dyDescent="0.3">
      <c r="A1908" s="327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</row>
    <row r="1909" spans="1:68" ht="13" x14ac:dyDescent="0.3">
      <c r="A1909" s="327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</row>
    <row r="1910" spans="1:68" ht="13" x14ac:dyDescent="0.3">
      <c r="A1910" s="327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</row>
    <row r="1911" spans="1:68" ht="13" x14ac:dyDescent="0.3">
      <c r="A1911" s="327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</row>
    <row r="1912" spans="1:68" ht="13" x14ac:dyDescent="0.3">
      <c r="A1912" s="327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</row>
    <row r="1913" spans="1:68" ht="13" x14ac:dyDescent="0.3">
      <c r="A1913" s="327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</row>
    <row r="1914" spans="1:68" ht="13" x14ac:dyDescent="0.3">
      <c r="A1914" s="327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</row>
    <row r="1915" spans="1:68" ht="13" x14ac:dyDescent="0.3">
      <c r="A1915" s="327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</row>
    <row r="1916" spans="1:68" ht="13" x14ac:dyDescent="0.3">
      <c r="A1916" s="327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</row>
    <row r="1917" spans="1:68" ht="13" x14ac:dyDescent="0.3">
      <c r="A1917" s="32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</row>
    <row r="1918" spans="1:68" ht="13" x14ac:dyDescent="0.3">
      <c r="A1918" s="327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</row>
    <row r="1919" spans="1:68" ht="13" x14ac:dyDescent="0.3">
      <c r="A1919" s="327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</row>
    <row r="1920" spans="1:68" ht="13" x14ac:dyDescent="0.3">
      <c r="A1920" s="327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</row>
    <row r="1921" spans="1:68" ht="13" x14ac:dyDescent="0.3">
      <c r="A1921" s="327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</row>
    <row r="1922" spans="1:68" ht="13" x14ac:dyDescent="0.3">
      <c r="A1922" s="327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</row>
    <row r="1923" spans="1:68" ht="13" x14ac:dyDescent="0.3">
      <c r="A1923" s="327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</row>
    <row r="1924" spans="1:68" ht="13" x14ac:dyDescent="0.3">
      <c r="A1924" s="327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</row>
    <row r="1925" spans="1:68" ht="13" x14ac:dyDescent="0.3">
      <c r="A1925" s="327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</row>
    <row r="1926" spans="1:68" ht="13" x14ac:dyDescent="0.3">
      <c r="A1926" s="327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</row>
    <row r="1927" spans="1:68" ht="13" x14ac:dyDescent="0.3">
      <c r="A1927" s="3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</row>
    <row r="1928" spans="1:68" ht="13" x14ac:dyDescent="0.3">
      <c r="A1928" s="327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</row>
    <row r="1929" spans="1:68" ht="13" x14ac:dyDescent="0.3">
      <c r="A1929" s="327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</row>
    <row r="1930" spans="1:68" ht="13" x14ac:dyDescent="0.3">
      <c r="A1930" s="327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</row>
    <row r="1931" spans="1:68" ht="13" x14ac:dyDescent="0.3">
      <c r="A1931" s="327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</row>
    <row r="1932" spans="1:68" ht="13" x14ac:dyDescent="0.3">
      <c r="A1932" s="327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</row>
    <row r="1933" spans="1:68" ht="13" x14ac:dyDescent="0.3">
      <c r="A1933" s="327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</row>
    <row r="1934" spans="1:68" ht="13" x14ac:dyDescent="0.3">
      <c r="A1934" s="327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</row>
    <row r="1935" spans="1:68" ht="13" x14ac:dyDescent="0.3">
      <c r="A1935" s="327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</row>
    <row r="1936" spans="1:68" ht="13" x14ac:dyDescent="0.3">
      <c r="A1936" s="327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</row>
    <row r="1937" spans="1:68" ht="13" x14ac:dyDescent="0.3">
      <c r="A1937" s="32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</row>
    <row r="1938" spans="1:68" ht="13" x14ac:dyDescent="0.3">
      <c r="A1938" s="327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</row>
    <row r="1939" spans="1:68" ht="13" x14ac:dyDescent="0.3">
      <c r="A1939" s="327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</row>
    <row r="1940" spans="1:68" ht="13" x14ac:dyDescent="0.3">
      <c r="A1940" s="327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</row>
    <row r="1941" spans="1:68" ht="13" x14ac:dyDescent="0.3">
      <c r="A1941" s="327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</row>
    <row r="1942" spans="1:68" ht="13" x14ac:dyDescent="0.3">
      <c r="A1942" s="327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</row>
    <row r="1943" spans="1:68" ht="13" x14ac:dyDescent="0.3">
      <c r="A1943" s="327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</row>
    <row r="1944" spans="1:68" ht="13" x14ac:dyDescent="0.3">
      <c r="A1944" s="327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</row>
    <row r="1945" spans="1:68" ht="13" x14ac:dyDescent="0.3">
      <c r="A1945" s="327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</row>
    <row r="1946" spans="1:68" ht="13" x14ac:dyDescent="0.3">
      <c r="A1946" s="327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</row>
    <row r="1947" spans="1:68" ht="13" x14ac:dyDescent="0.3">
      <c r="A1947" s="32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</row>
    <row r="1948" spans="1:68" ht="13" x14ac:dyDescent="0.3">
      <c r="A1948" s="327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</row>
    <row r="1949" spans="1:68" ht="13" x14ac:dyDescent="0.3">
      <c r="A1949" s="327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</row>
    <row r="1950" spans="1:68" ht="13" x14ac:dyDescent="0.3">
      <c r="A1950" s="327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</row>
    <row r="1951" spans="1:68" ht="13" x14ac:dyDescent="0.3">
      <c r="A1951" s="327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</row>
    <row r="1952" spans="1:68" ht="13" x14ac:dyDescent="0.3">
      <c r="A1952" s="327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</row>
    <row r="1953" spans="1:68" ht="13" x14ac:dyDescent="0.3">
      <c r="A1953" s="327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</row>
    <row r="1954" spans="1:68" ht="13" x14ac:dyDescent="0.3">
      <c r="A1954" s="327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</row>
    <row r="1955" spans="1:68" ht="13" x14ac:dyDescent="0.3">
      <c r="A1955" s="327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</row>
    <row r="1956" spans="1:68" ht="13" x14ac:dyDescent="0.3">
      <c r="A1956" s="327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</row>
    <row r="1957" spans="1:68" ht="13" x14ac:dyDescent="0.3">
      <c r="A1957" s="32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</row>
    <row r="1958" spans="1:68" ht="13" x14ac:dyDescent="0.3">
      <c r="A1958" s="327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</row>
    <row r="1959" spans="1:68" ht="13" x14ac:dyDescent="0.3">
      <c r="A1959" s="327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</row>
    <row r="1960" spans="1:68" ht="13" x14ac:dyDescent="0.3">
      <c r="A1960" s="327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</row>
    <row r="1961" spans="1:68" ht="13" x14ac:dyDescent="0.3">
      <c r="A1961" s="327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</row>
    <row r="1962" spans="1:68" ht="13" x14ac:dyDescent="0.3">
      <c r="A1962" s="327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</row>
    <row r="1963" spans="1:68" ht="13" x14ac:dyDescent="0.3">
      <c r="A1963" s="327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</row>
    <row r="1964" spans="1:68" ht="13" x14ac:dyDescent="0.3">
      <c r="A1964" s="327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</row>
    <row r="1965" spans="1:68" ht="13" x14ac:dyDescent="0.3">
      <c r="A1965" s="327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</row>
    <row r="1966" spans="1:68" ht="13" x14ac:dyDescent="0.3">
      <c r="A1966" s="327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</row>
    <row r="1967" spans="1:68" ht="13" x14ac:dyDescent="0.3">
      <c r="A1967" s="32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</row>
    <row r="1968" spans="1:68" ht="13" x14ac:dyDescent="0.3">
      <c r="A1968" s="327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</row>
    <row r="1969" spans="1:68" ht="13" x14ac:dyDescent="0.3">
      <c r="A1969" s="327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</row>
    <row r="1970" spans="1:68" ht="13" x14ac:dyDescent="0.3">
      <c r="A1970" s="327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</row>
    <row r="1971" spans="1:68" ht="13" x14ac:dyDescent="0.3">
      <c r="A1971" s="327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</row>
    <row r="1972" spans="1:68" ht="13" x14ac:dyDescent="0.3">
      <c r="A1972" s="327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</row>
    <row r="1973" spans="1:68" ht="13" x14ac:dyDescent="0.3">
      <c r="A1973" s="327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</row>
    <row r="1974" spans="1:68" ht="13" x14ac:dyDescent="0.3">
      <c r="A1974" s="327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</row>
    <row r="1975" spans="1:68" ht="13" x14ac:dyDescent="0.3">
      <c r="A1975" s="327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</row>
    <row r="1976" spans="1:68" ht="13" x14ac:dyDescent="0.3">
      <c r="A1976" s="327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</row>
    <row r="1977" spans="1:68" ht="13" x14ac:dyDescent="0.3">
      <c r="A1977" s="32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</row>
    <row r="1978" spans="1:68" ht="13" x14ac:dyDescent="0.3">
      <c r="A1978" s="327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</row>
    <row r="1979" spans="1:68" ht="13" x14ac:dyDescent="0.3">
      <c r="A1979" s="327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</row>
    <row r="1980" spans="1:68" ht="13" x14ac:dyDescent="0.3">
      <c r="A1980" s="327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</row>
    <row r="1981" spans="1:68" ht="13" x14ac:dyDescent="0.3">
      <c r="A1981" s="327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</row>
    <row r="1982" spans="1:68" ht="13" x14ac:dyDescent="0.3">
      <c r="A1982" s="327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</row>
    <row r="1983" spans="1:68" ht="13" x14ac:dyDescent="0.3">
      <c r="A1983" s="327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</row>
    <row r="1984" spans="1:68" ht="13" x14ac:dyDescent="0.3">
      <c r="A1984" s="327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</row>
    <row r="1985" spans="1:68" ht="13" x14ac:dyDescent="0.3">
      <c r="A1985" s="327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</row>
    <row r="1986" spans="1:68" ht="13" x14ac:dyDescent="0.3">
      <c r="A1986" s="327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</row>
    <row r="1987" spans="1:68" ht="13" x14ac:dyDescent="0.3">
      <c r="A1987" s="32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</row>
    <row r="1988" spans="1:68" ht="13" x14ac:dyDescent="0.3">
      <c r="A1988" s="327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</row>
    <row r="1989" spans="1:68" ht="13" x14ac:dyDescent="0.3">
      <c r="A1989" s="327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</row>
    <row r="1990" spans="1:68" ht="13" x14ac:dyDescent="0.3">
      <c r="A1990" s="327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</row>
    <row r="1991" spans="1:68" ht="13" x14ac:dyDescent="0.3">
      <c r="A1991" s="327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</row>
    <row r="1992" spans="1:68" ht="13" x14ac:dyDescent="0.3">
      <c r="A1992" s="327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</row>
    <row r="1993" spans="1:68" ht="13" x14ac:dyDescent="0.3">
      <c r="A1993" s="327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</row>
    <row r="1994" spans="1:68" ht="13" x14ac:dyDescent="0.3">
      <c r="A1994" s="327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</row>
    <row r="1995" spans="1:68" ht="13" x14ac:dyDescent="0.3">
      <c r="A1995" s="327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</row>
    <row r="1996" spans="1:68" ht="13" x14ac:dyDescent="0.3">
      <c r="A1996" s="327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</row>
    <row r="1997" spans="1:68" ht="13" x14ac:dyDescent="0.3">
      <c r="A1997" s="32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</row>
    <row r="1998" spans="1:68" ht="13" x14ac:dyDescent="0.3">
      <c r="A1998" s="327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</row>
    <row r="1999" spans="1:68" ht="13" x14ac:dyDescent="0.3">
      <c r="A1999" s="327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</row>
    <row r="2000" spans="1:68" ht="13" x14ac:dyDescent="0.3">
      <c r="A2000" s="327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</row>
    <row r="2001" spans="1:68" ht="13" x14ac:dyDescent="0.3">
      <c r="A2001" s="327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</row>
    <row r="2002" spans="1:68" ht="13" x14ac:dyDescent="0.3">
      <c r="A2002" s="327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</row>
    <row r="2003" spans="1:68" ht="13" x14ac:dyDescent="0.3">
      <c r="A2003" s="327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</row>
    <row r="2004" spans="1:68" ht="13" x14ac:dyDescent="0.3">
      <c r="A2004" s="327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</row>
    <row r="2005" spans="1:68" ht="13" x14ac:dyDescent="0.3">
      <c r="A2005" s="327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</row>
    <row r="2006" spans="1:68" ht="13" x14ac:dyDescent="0.3">
      <c r="A2006" s="327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</row>
    <row r="2007" spans="1:68" ht="13" x14ac:dyDescent="0.3">
      <c r="A2007" s="32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</row>
    <row r="2008" spans="1:68" ht="13" x14ac:dyDescent="0.3">
      <c r="A2008" s="327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</row>
    <row r="2009" spans="1:68" ht="13" x14ac:dyDescent="0.3">
      <c r="A2009" s="327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</row>
    <row r="2010" spans="1:68" ht="13" x14ac:dyDescent="0.3">
      <c r="A2010" s="327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</row>
    <row r="2011" spans="1:68" ht="13" x14ac:dyDescent="0.3">
      <c r="A2011" s="327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</row>
    <row r="2012" spans="1:68" ht="13" x14ac:dyDescent="0.3">
      <c r="A2012" s="327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</row>
    <row r="2013" spans="1:68" ht="13" x14ac:dyDescent="0.3">
      <c r="A2013" s="327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</row>
    <row r="2014" spans="1:68" ht="13" x14ac:dyDescent="0.3">
      <c r="A2014" s="327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</row>
    <row r="2015" spans="1:68" ht="13" x14ac:dyDescent="0.3">
      <c r="A2015" s="327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</row>
    <row r="2016" spans="1:68" ht="13" x14ac:dyDescent="0.3">
      <c r="A2016" s="327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</row>
    <row r="2017" spans="1:68" ht="13" x14ac:dyDescent="0.3">
      <c r="A2017" s="32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</row>
    <row r="2018" spans="1:68" ht="13" x14ac:dyDescent="0.3">
      <c r="A2018" s="327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</row>
    <row r="2019" spans="1:68" ht="13" x14ac:dyDescent="0.3">
      <c r="A2019" s="327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</row>
    <row r="2020" spans="1:68" ht="13" x14ac:dyDescent="0.3">
      <c r="A2020" s="327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</row>
    <row r="2021" spans="1:68" ht="13" x14ac:dyDescent="0.3">
      <c r="A2021" s="327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</row>
    <row r="2022" spans="1:68" ht="13" x14ac:dyDescent="0.3">
      <c r="A2022" s="327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</row>
    <row r="2023" spans="1:68" ht="13" x14ac:dyDescent="0.3">
      <c r="A2023" s="327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</row>
    <row r="2024" spans="1:68" ht="13" x14ac:dyDescent="0.3">
      <c r="A2024" s="327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</row>
    <row r="2025" spans="1:68" ht="13" x14ac:dyDescent="0.3">
      <c r="A2025" s="327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</row>
    <row r="2026" spans="1:68" ht="13" x14ac:dyDescent="0.3">
      <c r="A2026" s="327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</row>
    <row r="2027" spans="1:68" ht="13" x14ac:dyDescent="0.3">
      <c r="A2027" s="3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</row>
    <row r="2028" spans="1:68" ht="13" x14ac:dyDescent="0.3">
      <c r="A2028" s="327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</row>
    <row r="2029" spans="1:68" ht="13" x14ac:dyDescent="0.3">
      <c r="A2029" s="327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</row>
    <row r="2030" spans="1:68" ht="13" x14ac:dyDescent="0.3">
      <c r="A2030" s="327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</row>
    <row r="2031" spans="1:68" ht="13" x14ac:dyDescent="0.3">
      <c r="A2031" s="327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</row>
    <row r="2032" spans="1:68" ht="13" x14ac:dyDescent="0.3">
      <c r="A2032" s="327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</row>
    <row r="2033" spans="1:68" ht="13" x14ac:dyDescent="0.3">
      <c r="A2033" s="327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</row>
    <row r="2034" spans="1:68" ht="13" x14ac:dyDescent="0.3">
      <c r="A2034" s="327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</row>
    <row r="2035" spans="1:68" ht="13" x14ac:dyDescent="0.3">
      <c r="A2035" s="327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</row>
    <row r="2036" spans="1:68" ht="13" x14ac:dyDescent="0.3">
      <c r="A2036" s="327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</row>
    <row r="2037" spans="1:68" ht="13" x14ac:dyDescent="0.3">
      <c r="A2037" s="32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</row>
    <row r="2038" spans="1:68" ht="13" x14ac:dyDescent="0.3">
      <c r="A2038" s="327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</row>
    <row r="2039" spans="1:68" ht="13" x14ac:dyDescent="0.3">
      <c r="A2039" s="327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</row>
    <row r="2040" spans="1:68" ht="13" x14ac:dyDescent="0.3">
      <c r="A2040" s="327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</row>
    <row r="2041" spans="1:68" ht="13" x14ac:dyDescent="0.3">
      <c r="A2041" s="327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</row>
    <row r="2042" spans="1:68" ht="13" x14ac:dyDescent="0.3">
      <c r="A2042" s="327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</row>
    <row r="2043" spans="1:68" ht="13" x14ac:dyDescent="0.3">
      <c r="A2043" s="327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</row>
    <row r="2044" spans="1:68" ht="13" x14ac:dyDescent="0.3">
      <c r="A2044" s="327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</row>
    <row r="2045" spans="1:68" ht="13" x14ac:dyDescent="0.3">
      <c r="A2045" s="327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</row>
    <row r="2046" spans="1:68" ht="13" x14ac:dyDescent="0.3">
      <c r="A2046" s="327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</row>
    <row r="2047" spans="1:68" ht="13" x14ac:dyDescent="0.3">
      <c r="A2047" s="32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</row>
    <row r="2048" spans="1:68" ht="13" x14ac:dyDescent="0.3">
      <c r="A2048" s="327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</row>
    <row r="2049" spans="1:68" ht="13" x14ac:dyDescent="0.3">
      <c r="A2049" s="327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</row>
    <row r="2050" spans="1:68" ht="13" x14ac:dyDescent="0.3">
      <c r="A2050" s="327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</row>
    <row r="2051" spans="1:68" ht="13" x14ac:dyDescent="0.3">
      <c r="A2051" s="327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</row>
    <row r="2052" spans="1:68" ht="13" x14ac:dyDescent="0.3">
      <c r="A2052" s="327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</row>
    <row r="2053" spans="1:68" ht="13" x14ac:dyDescent="0.3">
      <c r="A2053" s="327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</row>
    <row r="2054" spans="1:68" ht="13" x14ac:dyDescent="0.3">
      <c r="A2054" s="327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</row>
    <row r="2055" spans="1:68" ht="13" x14ac:dyDescent="0.3">
      <c r="A2055" s="327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</row>
    <row r="2056" spans="1:68" ht="13" x14ac:dyDescent="0.3">
      <c r="A2056" s="327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</row>
    <row r="2057" spans="1:68" ht="13" x14ac:dyDescent="0.3">
      <c r="A2057" s="32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</row>
    <row r="2058" spans="1:68" ht="13" x14ac:dyDescent="0.3">
      <c r="A2058" s="327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</row>
    <row r="2059" spans="1:68" ht="13" x14ac:dyDescent="0.3">
      <c r="A2059" s="327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</row>
    <row r="2060" spans="1:68" ht="13" x14ac:dyDescent="0.3">
      <c r="A2060" s="327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</row>
    <row r="2061" spans="1:68" ht="13" x14ac:dyDescent="0.3">
      <c r="A2061" s="327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</row>
    <row r="2062" spans="1:68" ht="13" x14ac:dyDescent="0.3">
      <c r="A2062" s="327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</row>
    <row r="2063" spans="1:68" ht="13" x14ac:dyDescent="0.3">
      <c r="A2063" s="327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</row>
    <row r="2064" spans="1:68" ht="13" x14ac:dyDescent="0.3">
      <c r="A2064" s="327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</row>
    <row r="2065" spans="1:68" ht="13" x14ac:dyDescent="0.3">
      <c r="A2065" s="327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</row>
    <row r="2066" spans="1:68" ht="13" x14ac:dyDescent="0.3">
      <c r="A2066" s="327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</row>
    <row r="2067" spans="1:68" ht="13" x14ac:dyDescent="0.3">
      <c r="A2067" s="32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</row>
    <row r="2068" spans="1:68" ht="13" x14ac:dyDescent="0.3">
      <c r="A2068" s="327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</row>
    <row r="2069" spans="1:68" ht="13" x14ac:dyDescent="0.3">
      <c r="A2069" s="327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</row>
    <row r="2070" spans="1:68" ht="13" x14ac:dyDescent="0.3">
      <c r="A2070" s="327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</row>
    <row r="2071" spans="1:68" ht="13" x14ac:dyDescent="0.3">
      <c r="A2071" s="327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</row>
    <row r="2072" spans="1:68" ht="13" x14ac:dyDescent="0.3">
      <c r="A2072" s="327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</row>
    <row r="2073" spans="1:68" ht="13" x14ac:dyDescent="0.3">
      <c r="A2073" s="327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</row>
    <row r="2074" spans="1:68" ht="13" x14ac:dyDescent="0.3">
      <c r="A2074" s="327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</row>
    <row r="2075" spans="1:68" ht="13" x14ac:dyDescent="0.3">
      <c r="A2075" s="327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</row>
    <row r="2076" spans="1:68" ht="13" x14ac:dyDescent="0.3">
      <c r="A2076" s="327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</row>
    <row r="2077" spans="1:68" ht="13" x14ac:dyDescent="0.3">
      <c r="A2077" s="32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</row>
    <row r="2078" spans="1:68" ht="13" x14ac:dyDescent="0.3">
      <c r="A2078" s="327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</row>
    <row r="2079" spans="1:68" ht="13" x14ac:dyDescent="0.3">
      <c r="A2079" s="327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</row>
    <row r="2080" spans="1:68" ht="13" x14ac:dyDescent="0.3">
      <c r="A2080" s="327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</row>
    <row r="2081" spans="1:68" ht="13" x14ac:dyDescent="0.3">
      <c r="A2081" s="327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</row>
    <row r="2082" spans="1:68" ht="13" x14ac:dyDescent="0.3">
      <c r="A2082" s="327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</row>
    <row r="2083" spans="1:68" ht="13" x14ac:dyDescent="0.3">
      <c r="A2083" s="327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</row>
    <row r="2084" spans="1:68" ht="13" x14ac:dyDescent="0.3">
      <c r="A2084" s="327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</row>
    <row r="2085" spans="1:68" ht="13" x14ac:dyDescent="0.3">
      <c r="A2085" s="327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</row>
    <row r="2086" spans="1:68" ht="13" x14ac:dyDescent="0.3">
      <c r="A2086" s="327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</row>
    <row r="2087" spans="1:68" ht="13" x14ac:dyDescent="0.3">
      <c r="A2087" s="32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</row>
    <row r="2088" spans="1:68" ht="13" x14ac:dyDescent="0.3">
      <c r="A2088" s="327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</row>
    <row r="2089" spans="1:68" ht="13" x14ac:dyDescent="0.3">
      <c r="A2089" s="327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</row>
    <row r="2090" spans="1:68" ht="13" x14ac:dyDescent="0.3">
      <c r="A2090" s="327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</row>
    <row r="2091" spans="1:68" ht="13" x14ac:dyDescent="0.3">
      <c r="V2091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</row>
    <row r="2092" spans="1:68" ht="13" x14ac:dyDescent="0.3">
      <c r="V209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</row>
    <row r="2093" spans="1:68" ht="13" x14ac:dyDescent="0.3">
      <c r="V2093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</row>
    <row r="2094" spans="1:68" ht="13" x14ac:dyDescent="0.3">
      <c r="V2094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</row>
    <row r="2095" spans="1:68" ht="13" x14ac:dyDescent="0.3">
      <c r="V2095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</row>
    <row r="2096" spans="1:68" ht="13" x14ac:dyDescent="0.3">
      <c r="V2096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</row>
    <row r="2097" spans="22:68" ht="13" x14ac:dyDescent="0.3">
      <c r="V2097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</row>
    <row r="2098" spans="22:68" ht="13" x14ac:dyDescent="0.3">
      <c r="V2098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</row>
    <row r="2099" spans="22:68" ht="13" x14ac:dyDescent="0.3">
      <c r="V2099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</row>
    <row r="2100" spans="22:68" ht="13" x14ac:dyDescent="0.3">
      <c r="V2100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</row>
    <row r="2101" spans="22:68" ht="13" x14ac:dyDescent="0.3">
      <c r="V2101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</row>
    <row r="2102" spans="22:68" ht="13" x14ac:dyDescent="0.3">
      <c r="V210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</row>
    <row r="2103" spans="22:68" ht="13" x14ac:dyDescent="0.3">
      <c r="V2103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</row>
    <row r="2104" spans="22:68" ht="13" x14ac:dyDescent="0.3">
      <c r="V2104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</row>
    <row r="2105" spans="22:68" ht="13" x14ac:dyDescent="0.3">
      <c r="V2105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</row>
    <row r="2106" spans="22:68" ht="13" x14ac:dyDescent="0.3">
      <c r="V2106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</row>
  </sheetData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showGridLines="0" view="pageBreakPreview" zoomScaleSheetLayoutView="100" workbookViewId="0">
      <selection activeCell="BA5" sqref="BA5:BL6"/>
    </sheetView>
  </sheetViews>
  <sheetFormatPr baseColWidth="10" defaultColWidth="11.453125" defaultRowHeight="10.5" x14ac:dyDescent="0.25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276" t="str">
        <f>Synthèse!A7</f>
        <v>Comptages vitesse TV/PL à Vincennes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8" t="str">
        <f>Synthèse!A8</f>
        <v>Poste 16 Rue Joseph Gaillard</v>
      </c>
      <c r="N1" s="278"/>
      <c r="O1" s="278"/>
      <c r="P1" s="278"/>
      <c r="Q1" s="278"/>
      <c r="R1" s="278"/>
      <c r="S1" s="278"/>
      <c r="T1" s="278"/>
      <c r="U1" s="279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27 septembre 2021</v>
      </c>
      <c r="BO1" s="5" t="str">
        <f t="shared" ref="BO1:BT2" si="0">BB5</f>
        <v>mardi 28 septembres 2021</v>
      </c>
      <c r="BP1" s="5" t="str">
        <f t="shared" si="0"/>
        <v>mercredi 29 septembre 2021</v>
      </c>
      <c r="BQ1" s="5" t="str">
        <f t="shared" si="0"/>
        <v>jeudi 23 septembre 2021</v>
      </c>
      <c r="BR1" s="5" t="str">
        <f t="shared" si="0"/>
        <v>vendredi 24 septembre 2021</v>
      </c>
      <c r="BS1" s="5" t="str">
        <f t="shared" si="0"/>
        <v>samedi 25 septembre 2021</v>
      </c>
      <c r="BT1" s="5" t="str">
        <f t="shared" si="0"/>
        <v>dimanche 26 septembre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27 septembre 2021</v>
      </c>
      <c r="BO2" s="5" t="str">
        <f t="shared" si="0"/>
        <v>mardi 28 septembres 2021</v>
      </c>
      <c r="BP2" s="5" t="str">
        <f t="shared" si="0"/>
        <v>mercredi 29 septembre 2021</v>
      </c>
      <c r="BQ2" s="5" t="str">
        <f t="shared" si="0"/>
        <v>jeudi 23 septembre 2021</v>
      </c>
      <c r="BR2" s="5" t="str">
        <f t="shared" si="0"/>
        <v>vendredi 24 septembre 2021</v>
      </c>
      <c r="BS2" s="5" t="str">
        <f t="shared" si="0"/>
        <v>samedi 25 septembre 2021</v>
      </c>
      <c r="BT2" s="5" t="str">
        <f t="shared" si="0"/>
        <v>dimanche 26 septembre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27 septembre 2021</v>
      </c>
      <c r="F3" s="113"/>
      <c r="G3" s="113"/>
      <c r="H3" s="113"/>
      <c r="I3" s="112" t="s">
        <v>91</v>
      </c>
      <c r="J3" s="115" t="str">
        <f>Synthèse!B13</f>
        <v>Rue de la Marseillaise</v>
      </c>
      <c r="K3" s="112"/>
      <c r="L3" s="116"/>
      <c r="M3" s="113"/>
      <c r="N3" s="112"/>
      <c r="O3" s="112" t="s">
        <v>94</v>
      </c>
      <c r="P3" s="115" t="str">
        <f>Synthèse!B12</f>
        <v>Rue Diderot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191">
        <v>0</v>
      </c>
      <c r="BO3" s="191">
        <v>0</v>
      </c>
      <c r="BP3" s="191">
        <v>0</v>
      </c>
      <c r="BQ3" s="191">
        <v>0</v>
      </c>
      <c r="BR3" s="191">
        <v>0</v>
      </c>
      <c r="BS3" s="191">
        <v>0</v>
      </c>
      <c r="BT3" s="191">
        <v>0</v>
      </c>
      <c r="BU3" s="191">
        <v>0</v>
      </c>
      <c r="BV3" s="191">
        <v>0</v>
      </c>
      <c r="BW3" s="191">
        <v>0</v>
      </c>
      <c r="BX3" s="191">
        <v>0</v>
      </c>
      <c r="BY3" s="191">
        <v>0</v>
      </c>
      <c r="CA3" s="190">
        <v>5</v>
      </c>
      <c r="CB3" s="190">
        <v>2</v>
      </c>
      <c r="CC3" s="190">
        <v>0</v>
      </c>
      <c r="CD3" s="190">
        <v>0</v>
      </c>
      <c r="CE3" s="190">
        <v>0</v>
      </c>
      <c r="CF3" s="190">
        <v>0</v>
      </c>
      <c r="CG3" s="190">
        <v>0</v>
      </c>
      <c r="CH3" s="190">
        <v>0</v>
      </c>
      <c r="CI3" s="190">
        <v>0</v>
      </c>
      <c r="CJ3" s="190">
        <v>0</v>
      </c>
      <c r="CK3" s="190">
        <v>0</v>
      </c>
      <c r="CL3" s="190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191">
        <v>0</v>
      </c>
      <c r="BO4" s="191">
        <v>0</v>
      </c>
      <c r="BP4" s="191">
        <v>0</v>
      </c>
      <c r="BQ4" s="191">
        <v>0</v>
      </c>
      <c r="BR4" s="191">
        <v>0</v>
      </c>
      <c r="BS4" s="191">
        <v>0</v>
      </c>
      <c r="BT4" s="191">
        <v>0</v>
      </c>
      <c r="BU4" s="191">
        <v>0</v>
      </c>
      <c r="BV4" s="191">
        <v>0</v>
      </c>
      <c r="BW4" s="191">
        <v>0</v>
      </c>
      <c r="BX4" s="191">
        <v>0</v>
      </c>
      <c r="BY4" s="191">
        <v>0</v>
      </c>
      <c r="CA4" s="190">
        <v>1</v>
      </c>
      <c r="CB4" s="190">
        <v>0</v>
      </c>
      <c r="CC4" s="190">
        <v>0</v>
      </c>
      <c r="CD4" s="190">
        <v>0</v>
      </c>
      <c r="CE4" s="190">
        <v>0</v>
      </c>
      <c r="CF4" s="190">
        <v>0</v>
      </c>
      <c r="CG4" s="190">
        <v>0</v>
      </c>
      <c r="CH4" s="190">
        <v>0</v>
      </c>
      <c r="CI4" s="190">
        <v>0</v>
      </c>
      <c r="CJ4" s="190">
        <v>0</v>
      </c>
      <c r="CK4" s="190">
        <v>0</v>
      </c>
      <c r="CL4" s="190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167</v>
      </c>
      <c r="BB5" s="5" t="s">
        <v>168</v>
      </c>
      <c r="BC5" s="5" t="s">
        <v>169</v>
      </c>
      <c r="BD5" s="5" t="s">
        <v>159</v>
      </c>
      <c r="BE5" s="5" t="s">
        <v>160</v>
      </c>
      <c r="BF5" s="5" t="s">
        <v>161</v>
      </c>
      <c r="BG5" s="5" t="s">
        <v>162</v>
      </c>
      <c r="BH5" s="5"/>
      <c r="BI5" s="5"/>
      <c r="BJ5" s="5"/>
      <c r="BK5" s="5"/>
      <c r="BL5"/>
      <c r="BM5"/>
      <c r="BN5" s="191">
        <v>0</v>
      </c>
      <c r="BO5" s="191">
        <v>0</v>
      </c>
      <c r="BP5" s="191">
        <v>0</v>
      </c>
      <c r="BQ5" s="191">
        <v>0</v>
      </c>
      <c r="BR5" s="191">
        <v>0</v>
      </c>
      <c r="BS5" s="191">
        <v>0</v>
      </c>
      <c r="BT5" s="191">
        <v>0</v>
      </c>
      <c r="BU5" s="191">
        <v>0</v>
      </c>
      <c r="BV5" s="191">
        <v>0</v>
      </c>
      <c r="BW5" s="191">
        <v>0</v>
      </c>
      <c r="BX5" s="191">
        <v>0</v>
      </c>
      <c r="BY5" s="191">
        <v>0</v>
      </c>
      <c r="CA5" s="190">
        <v>4</v>
      </c>
      <c r="CB5" s="190">
        <v>0</v>
      </c>
      <c r="CC5" s="190">
        <v>0</v>
      </c>
      <c r="CD5" s="190">
        <v>0</v>
      </c>
      <c r="CE5" s="190">
        <v>0</v>
      </c>
      <c r="CF5" s="190">
        <v>0</v>
      </c>
      <c r="CG5" s="190">
        <v>0</v>
      </c>
      <c r="CH5" s="190">
        <v>0</v>
      </c>
      <c r="CI5" s="190">
        <v>0</v>
      </c>
      <c r="CJ5" s="190">
        <v>0</v>
      </c>
      <c r="CK5" s="190">
        <v>0</v>
      </c>
      <c r="CL5" s="190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167</v>
      </c>
      <c r="BB6" s="5" t="s">
        <v>168</v>
      </c>
      <c r="BC6" s="5" t="s">
        <v>169</v>
      </c>
      <c r="BD6" s="5" t="s">
        <v>159</v>
      </c>
      <c r="BE6" s="5" t="s">
        <v>160</v>
      </c>
      <c r="BF6" s="5" t="s">
        <v>161</v>
      </c>
      <c r="BG6" s="5" t="s">
        <v>162</v>
      </c>
      <c r="BH6" s="5"/>
      <c r="BI6" s="5"/>
      <c r="BJ6" s="5"/>
      <c r="BK6" s="5"/>
      <c r="BL6"/>
      <c r="BM6"/>
      <c r="BN6" s="191">
        <v>0</v>
      </c>
      <c r="BO6" s="191">
        <v>0</v>
      </c>
      <c r="BP6" s="191">
        <v>0</v>
      </c>
      <c r="BQ6" s="191">
        <v>0</v>
      </c>
      <c r="BR6" s="191">
        <v>0</v>
      </c>
      <c r="BS6" s="191">
        <v>0</v>
      </c>
      <c r="BT6" s="191">
        <v>0</v>
      </c>
      <c r="BU6" s="191">
        <v>0</v>
      </c>
      <c r="BV6" s="191">
        <v>0</v>
      </c>
      <c r="BW6" s="191">
        <v>0</v>
      </c>
      <c r="BX6" s="191">
        <v>0</v>
      </c>
      <c r="BY6" s="191">
        <v>0</v>
      </c>
      <c r="CA6" s="190">
        <v>0</v>
      </c>
      <c r="CB6" s="190">
        <v>0</v>
      </c>
      <c r="CC6" s="190">
        <v>0</v>
      </c>
      <c r="CD6" s="190">
        <v>0</v>
      </c>
      <c r="CE6" s="190">
        <v>0</v>
      </c>
      <c r="CF6" s="190">
        <v>0</v>
      </c>
      <c r="CG6" s="190">
        <v>0</v>
      </c>
      <c r="CH6" s="190">
        <v>0</v>
      </c>
      <c r="CI6" s="190">
        <v>0</v>
      </c>
      <c r="CJ6" s="190">
        <v>0</v>
      </c>
      <c r="CK6" s="190">
        <v>0</v>
      </c>
      <c r="CL6" s="190">
        <v>0</v>
      </c>
    </row>
    <row r="7" spans="1:124" ht="14" thickTop="1" thickBot="1" x14ac:dyDescent="0.35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187">
        <f>BN3+CA3</f>
        <v>5</v>
      </c>
      <c r="BB7" s="187">
        <f t="shared" ref="BB7:BL22" si="1">BO3+CB3</f>
        <v>2</v>
      </c>
      <c r="BC7" s="187">
        <f t="shared" si="1"/>
        <v>0</v>
      </c>
      <c r="BD7" s="187">
        <f t="shared" si="1"/>
        <v>0</v>
      </c>
      <c r="BE7" s="187">
        <f t="shared" si="1"/>
        <v>0</v>
      </c>
      <c r="BF7" s="187">
        <f t="shared" si="1"/>
        <v>0</v>
      </c>
      <c r="BG7" s="187">
        <f t="shared" si="1"/>
        <v>0</v>
      </c>
      <c r="BH7" s="187">
        <f t="shared" si="1"/>
        <v>0</v>
      </c>
      <c r="BI7" s="187">
        <f t="shared" si="1"/>
        <v>0</v>
      </c>
      <c r="BJ7" s="187">
        <f t="shared" si="1"/>
        <v>0</v>
      </c>
      <c r="BK7" s="187">
        <f t="shared" si="1"/>
        <v>0</v>
      </c>
      <c r="BL7" s="187">
        <f>BY3+CL3</f>
        <v>0</v>
      </c>
      <c r="BM7" s="71"/>
      <c r="BN7" s="191">
        <v>0</v>
      </c>
      <c r="BO7" s="191">
        <v>0</v>
      </c>
      <c r="BP7" s="191">
        <v>0</v>
      </c>
      <c r="BQ7" s="191">
        <v>0</v>
      </c>
      <c r="BR7" s="191">
        <v>0</v>
      </c>
      <c r="BS7" s="191">
        <v>0</v>
      </c>
      <c r="BT7" s="191">
        <v>0</v>
      </c>
      <c r="BU7" s="191">
        <v>0</v>
      </c>
      <c r="BV7" s="191">
        <v>0</v>
      </c>
      <c r="BW7" s="191">
        <v>0</v>
      </c>
      <c r="BX7" s="191">
        <v>0</v>
      </c>
      <c r="BY7" s="191">
        <v>0</v>
      </c>
      <c r="CA7" s="190">
        <v>1</v>
      </c>
      <c r="CB7" s="190">
        <v>0</v>
      </c>
      <c r="CC7" s="190">
        <v>0</v>
      </c>
      <c r="CD7" s="190">
        <v>0</v>
      </c>
      <c r="CE7" s="190">
        <v>0</v>
      </c>
      <c r="CF7" s="190">
        <v>0</v>
      </c>
      <c r="CG7" s="190">
        <v>0</v>
      </c>
      <c r="CH7" s="190">
        <v>0</v>
      </c>
      <c r="CI7" s="190">
        <v>0</v>
      </c>
      <c r="CJ7" s="190">
        <v>0</v>
      </c>
      <c r="CK7" s="190">
        <v>0</v>
      </c>
      <c r="CL7" s="190">
        <v>0</v>
      </c>
    </row>
    <row r="8" spans="1:124" ht="13.5" thickTop="1" x14ac:dyDescent="0.3">
      <c r="A8" s="27" t="s">
        <v>29</v>
      </c>
      <c r="B8" s="195">
        <f>X10</f>
        <v>5</v>
      </c>
      <c r="C8" s="201">
        <f>AL10</f>
        <v>0</v>
      </c>
      <c r="D8" s="195">
        <f t="shared" ref="D8:D30" si="2">Y10</f>
        <v>2</v>
      </c>
      <c r="E8" s="201">
        <f t="shared" ref="E8:E30" si="3">AM10</f>
        <v>0</v>
      </c>
      <c r="F8" s="195">
        <f t="shared" ref="F8:F30" si="4">Z10</f>
        <v>0</v>
      </c>
      <c r="G8" s="201">
        <f t="shared" ref="G8:G30" si="5">AN10</f>
        <v>0</v>
      </c>
      <c r="H8" s="195">
        <f t="shared" ref="H8:H30" si="6">AA10</f>
        <v>0</v>
      </c>
      <c r="I8" s="201">
        <f t="shared" ref="I8:I30" si="7">AO10</f>
        <v>0</v>
      </c>
      <c r="J8" s="195">
        <f t="shared" ref="J8:J30" si="8">AB10</f>
        <v>0</v>
      </c>
      <c r="K8" s="201">
        <f t="shared" ref="K8:K30" si="9">AP10</f>
        <v>0</v>
      </c>
      <c r="L8" s="195">
        <f t="shared" ref="L8:L30" si="10">AC10</f>
        <v>0</v>
      </c>
      <c r="M8" s="201">
        <f t="shared" ref="M8:M30" si="11">AQ10</f>
        <v>0</v>
      </c>
      <c r="N8" s="195">
        <f t="shared" ref="N8:N30" si="12">AD10</f>
        <v>0</v>
      </c>
      <c r="O8" s="201">
        <f t="shared" ref="O8:O30" si="13">AR10</f>
        <v>0</v>
      </c>
      <c r="P8" s="195">
        <f t="shared" ref="P8:P30" si="14">AE10</f>
        <v>0</v>
      </c>
      <c r="Q8" s="201">
        <f t="shared" ref="Q8:Q30" si="15">AS10</f>
        <v>0</v>
      </c>
      <c r="R8" s="195">
        <f t="shared" ref="R8:R30" si="16">SUM(AF10:AI10)</f>
        <v>0</v>
      </c>
      <c r="S8" s="201">
        <f t="shared" ref="S8:S30" si="17">SUM(AT10:AW10)</f>
        <v>0</v>
      </c>
      <c r="T8" s="195">
        <f>SUM(B8,D8,F8,H8,J8,L8,N8,P8,R8,)</f>
        <v>7</v>
      </c>
      <c r="U8" s="201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187">
        <f t="shared" ref="BA8:BA29" si="18">BN4+CA4</f>
        <v>1</v>
      </c>
      <c r="BB8" s="187">
        <f t="shared" si="1"/>
        <v>0</v>
      </c>
      <c r="BC8" s="187">
        <f t="shared" si="1"/>
        <v>0</v>
      </c>
      <c r="BD8" s="187">
        <f t="shared" si="1"/>
        <v>0</v>
      </c>
      <c r="BE8" s="187">
        <f t="shared" si="1"/>
        <v>0</v>
      </c>
      <c r="BF8" s="187">
        <f t="shared" si="1"/>
        <v>0</v>
      </c>
      <c r="BG8" s="187">
        <f t="shared" si="1"/>
        <v>0</v>
      </c>
      <c r="BH8" s="187">
        <f t="shared" si="1"/>
        <v>0</v>
      </c>
      <c r="BI8" s="187">
        <f t="shared" si="1"/>
        <v>0</v>
      </c>
      <c r="BJ8" s="187">
        <f t="shared" si="1"/>
        <v>0</v>
      </c>
      <c r="BK8" s="187">
        <f t="shared" si="1"/>
        <v>0</v>
      </c>
      <c r="BL8" s="187">
        <f t="shared" si="1"/>
        <v>0</v>
      </c>
      <c r="BM8" s="71"/>
      <c r="BN8" s="191">
        <v>0</v>
      </c>
      <c r="BO8" s="191">
        <v>0</v>
      </c>
      <c r="BP8" s="191">
        <v>0</v>
      </c>
      <c r="BQ8" s="191">
        <v>0</v>
      </c>
      <c r="BR8" s="191">
        <v>0</v>
      </c>
      <c r="BS8" s="191">
        <v>0</v>
      </c>
      <c r="BT8" s="191">
        <v>0</v>
      </c>
      <c r="BU8" s="191">
        <v>0</v>
      </c>
      <c r="BV8" s="191">
        <v>0</v>
      </c>
      <c r="BW8" s="191">
        <v>0</v>
      </c>
      <c r="BX8" s="191">
        <v>0</v>
      </c>
      <c r="BY8" s="191">
        <v>0</v>
      </c>
      <c r="CA8" s="190">
        <v>2</v>
      </c>
      <c r="CB8" s="190">
        <v>1</v>
      </c>
      <c r="CC8" s="190">
        <v>0</v>
      </c>
      <c r="CD8" s="190">
        <v>0</v>
      </c>
      <c r="CE8" s="190">
        <v>0</v>
      </c>
      <c r="CF8" s="190">
        <v>0</v>
      </c>
      <c r="CG8" s="190">
        <v>0</v>
      </c>
      <c r="CH8" s="190">
        <v>0</v>
      </c>
      <c r="CI8" s="190">
        <v>0</v>
      </c>
      <c r="CJ8" s="190">
        <v>0</v>
      </c>
      <c r="CK8" s="190">
        <v>0</v>
      </c>
      <c r="CL8" s="190">
        <v>0</v>
      </c>
    </row>
    <row r="9" spans="1:124" ht="13" x14ac:dyDescent="0.3">
      <c r="A9" s="27" t="s">
        <v>30</v>
      </c>
      <c r="B9" s="195">
        <f t="shared" ref="B9:B30" si="19">X11</f>
        <v>1</v>
      </c>
      <c r="C9" s="201">
        <f t="shared" ref="C9:C30" si="20">AL11</f>
        <v>0</v>
      </c>
      <c r="D9" s="195">
        <f t="shared" si="2"/>
        <v>0</v>
      </c>
      <c r="E9" s="201">
        <f t="shared" si="3"/>
        <v>0</v>
      </c>
      <c r="F9" s="195">
        <f t="shared" si="4"/>
        <v>0</v>
      </c>
      <c r="G9" s="201">
        <f t="shared" si="5"/>
        <v>0</v>
      </c>
      <c r="H9" s="195">
        <f t="shared" si="6"/>
        <v>0</v>
      </c>
      <c r="I9" s="201">
        <f t="shared" si="7"/>
        <v>0</v>
      </c>
      <c r="J9" s="195">
        <f t="shared" si="8"/>
        <v>0</v>
      </c>
      <c r="K9" s="201">
        <f t="shared" si="9"/>
        <v>0</v>
      </c>
      <c r="L9" s="195">
        <f t="shared" si="10"/>
        <v>0</v>
      </c>
      <c r="M9" s="201">
        <f t="shared" si="11"/>
        <v>0</v>
      </c>
      <c r="N9" s="195">
        <f t="shared" si="12"/>
        <v>0</v>
      </c>
      <c r="O9" s="201">
        <f t="shared" si="13"/>
        <v>0</v>
      </c>
      <c r="P9" s="195">
        <f t="shared" si="14"/>
        <v>0</v>
      </c>
      <c r="Q9" s="201">
        <f t="shared" si="15"/>
        <v>0</v>
      </c>
      <c r="R9" s="195">
        <f t="shared" si="16"/>
        <v>0</v>
      </c>
      <c r="S9" s="201">
        <f t="shared" si="17"/>
        <v>0</v>
      </c>
      <c r="T9" s="195">
        <f t="shared" ref="T9:T30" si="21">SUM(B9,D9,F9,H9,J9,L9,N9,P9,R9,)</f>
        <v>1</v>
      </c>
      <c r="U9" s="201">
        <f t="shared" ref="U9:U29" si="22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187">
        <f t="shared" si="18"/>
        <v>4</v>
      </c>
      <c r="BB9" s="187">
        <f t="shared" si="1"/>
        <v>0</v>
      </c>
      <c r="BC9" s="187">
        <f t="shared" si="1"/>
        <v>0</v>
      </c>
      <c r="BD9" s="187">
        <f t="shared" si="1"/>
        <v>0</v>
      </c>
      <c r="BE9" s="187">
        <f t="shared" si="1"/>
        <v>0</v>
      </c>
      <c r="BF9" s="187">
        <f t="shared" si="1"/>
        <v>0</v>
      </c>
      <c r="BG9" s="187">
        <f t="shared" si="1"/>
        <v>0</v>
      </c>
      <c r="BH9" s="187">
        <f t="shared" si="1"/>
        <v>0</v>
      </c>
      <c r="BI9" s="187">
        <f t="shared" si="1"/>
        <v>0</v>
      </c>
      <c r="BJ9" s="187">
        <f t="shared" si="1"/>
        <v>0</v>
      </c>
      <c r="BK9" s="187">
        <f t="shared" si="1"/>
        <v>0</v>
      </c>
      <c r="BL9" s="187">
        <f t="shared" si="1"/>
        <v>0</v>
      </c>
      <c r="BM9" s="71"/>
      <c r="BN9" s="191">
        <v>0</v>
      </c>
      <c r="BO9" s="191">
        <v>0</v>
      </c>
      <c r="BP9" s="191">
        <v>0</v>
      </c>
      <c r="BQ9" s="191">
        <v>0</v>
      </c>
      <c r="BR9" s="191">
        <v>0</v>
      </c>
      <c r="BS9" s="191">
        <v>0</v>
      </c>
      <c r="BT9" s="191">
        <v>0</v>
      </c>
      <c r="BU9" s="191">
        <v>0</v>
      </c>
      <c r="BV9" s="191">
        <v>0</v>
      </c>
      <c r="BW9" s="191">
        <v>0</v>
      </c>
      <c r="BX9" s="191">
        <v>0</v>
      </c>
      <c r="BY9" s="191">
        <v>0</v>
      </c>
      <c r="CA9" s="190">
        <v>2</v>
      </c>
      <c r="CB9" s="190">
        <v>0</v>
      </c>
      <c r="CC9" s="190">
        <v>0</v>
      </c>
      <c r="CD9" s="190">
        <v>0</v>
      </c>
      <c r="CE9" s="190">
        <v>0</v>
      </c>
      <c r="CF9" s="190">
        <v>0</v>
      </c>
      <c r="CG9" s="190">
        <v>0</v>
      </c>
      <c r="CH9" s="190">
        <v>0</v>
      </c>
      <c r="CI9" s="190">
        <v>0</v>
      </c>
      <c r="CJ9" s="190">
        <v>0</v>
      </c>
      <c r="CK9" s="190">
        <v>0</v>
      </c>
      <c r="CL9" s="190">
        <v>0</v>
      </c>
    </row>
    <row r="10" spans="1:124" ht="13" x14ac:dyDescent="0.3">
      <c r="A10" s="27" t="s">
        <v>31</v>
      </c>
      <c r="B10" s="195">
        <f t="shared" si="19"/>
        <v>4</v>
      </c>
      <c r="C10" s="201">
        <f t="shared" si="20"/>
        <v>0</v>
      </c>
      <c r="D10" s="195">
        <f t="shared" si="2"/>
        <v>0</v>
      </c>
      <c r="E10" s="201">
        <f t="shared" si="3"/>
        <v>0</v>
      </c>
      <c r="F10" s="195">
        <f t="shared" si="4"/>
        <v>0</v>
      </c>
      <c r="G10" s="201">
        <f t="shared" si="5"/>
        <v>0</v>
      </c>
      <c r="H10" s="195">
        <f t="shared" si="6"/>
        <v>0</v>
      </c>
      <c r="I10" s="201">
        <f t="shared" si="7"/>
        <v>0</v>
      </c>
      <c r="J10" s="195">
        <f t="shared" si="8"/>
        <v>0</v>
      </c>
      <c r="K10" s="201">
        <f t="shared" si="9"/>
        <v>0</v>
      </c>
      <c r="L10" s="195">
        <f t="shared" si="10"/>
        <v>0</v>
      </c>
      <c r="M10" s="201">
        <f t="shared" si="11"/>
        <v>0</v>
      </c>
      <c r="N10" s="195">
        <f t="shared" si="12"/>
        <v>0</v>
      </c>
      <c r="O10" s="201">
        <f t="shared" si="13"/>
        <v>0</v>
      </c>
      <c r="P10" s="195">
        <f t="shared" si="14"/>
        <v>0</v>
      </c>
      <c r="Q10" s="201">
        <f t="shared" si="15"/>
        <v>0</v>
      </c>
      <c r="R10" s="195">
        <f t="shared" si="16"/>
        <v>0</v>
      </c>
      <c r="S10" s="201">
        <f t="shared" si="17"/>
        <v>0</v>
      </c>
      <c r="T10" s="195">
        <f t="shared" si="21"/>
        <v>4</v>
      </c>
      <c r="U10" s="201">
        <f t="shared" si="22"/>
        <v>0</v>
      </c>
      <c r="V10" s="26"/>
      <c r="W10" s="4"/>
      <c r="X10">
        <f>BA7</f>
        <v>5</v>
      </c>
      <c r="Y10">
        <f t="shared" ref="Y10:AI10" si="23">BB7</f>
        <v>2</v>
      </c>
      <c r="Z10">
        <f t="shared" si="23"/>
        <v>0</v>
      </c>
      <c r="AA10">
        <f t="shared" si="23"/>
        <v>0</v>
      </c>
      <c r="AB10">
        <f t="shared" si="23"/>
        <v>0</v>
      </c>
      <c r="AC10">
        <f t="shared" si="23"/>
        <v>0</v>
      </c>
      <c r="AD10">
        <f t="shared" si="23"/>
        <v>0</v>
      </c>
      <c r="AE10">
        <f t="shared" si="23"/>
        <v>0</v>
      </c>
      <c r="AF10">
        <f t="shared" si="23"/>
        <v>0</v>
      </c>
      <c r="AG10">
        <f t="shared" si="23"/>
        <v>0</v>
      </c>
      <c r="AH10">
        <f t="shared" si="23"/>
        <v>0</v>
      </c>
      <c r="AI10">
        <f t="shared" si="23"/>
        <v>0</v>
      </c>
      <c r="AL10">
        <f>BN3</f>
        <v>0</v>
      </c>
      <c r="AM10">
        <f t="shared" ref="AM10:AW10" si="24">BO3</f>
        <v>0</v>
      </c>
      <c r="AN10">
        <f t="shared" si="24"/>
        <v>0</v>
      </c>
      <c r="AO10">
        <f t="shared" si="24"/>
        <v>0</v>
      </c>
      <c r="AP10">
        <f t="shared" si="24"/>
        <v>0</v>
      </c>
      <c r="AQ10">
        <f t="shared" si="24"/>
        <v>0</v>
      </c>
      <c r="AR10">
        <f t="shared" si="24"/>
        <v>0</v>
      </c>
      <c r="AS10">
        <f t="shared" si="24"/>
        <v>0</v>
      </c>
      <c r="AT10">
        <f t="shared" si="24"/>
        <v>0</v>
      </c>
      <c r="AU10">
        <f t="shared" si="24"/>
        <v>0</v>
      </c>
      <c r="AV10">
        <f t="shared" si="24"/>
        <v>0</v>
      </c>
      <c r="AW10">
        <f t="shared" si="24"/>
        <v>0</v>
      </c>
      <c r="BA10" s="187">
        <f t="shared" si="18"/>
        <v>0</v>
      </c>
      <c r="BB10" s="187">
        <f t="shared" si="1"/>
        <v>0</v>
      </c>
      <c r="BC10" s="187">
        <f t="shared" si="1"/>
        <v>0</v>
      </c>
      <c r="BD10" s="187">
        <f t="shared" si="1"/>
        <v>0</v>
      </c>
      <c r="BE10" s="187">
        <f t="shared" si="1"/>
        <v>0</v>
      </c>
      <c r="BF10" s="187">
        <f t="shared" si="1"/>
        <v>0</v>
      </c>
      <c r="BG10" s="187">
        <f t="shared" si="1"/>
        <v>0</v>
      </c>
      <c r="BH10" s="187">
        <f t="shared" si="1"/>
        <v>0</v>
      </c>
      <c r="BI10" s="187">
        <f t="shared" si="1"/>
        <v>0</v>
      </c>
      <c r="BJ10" s="187">
        <f t="shared" si="1"/>
        <v>0</v>
      </c>
      <c r="BK10" s="187">
        <f t="shared" si="1"/>
        <v>0</v>
      </c>
      <c r="BL10" s="187">
        <f t="shared" si="1"/>
        <v>0</v>
      </c>
      <c r="BM10" s="71"/>
      <c r="BN10" s="191">
        <v>0</v>
      </c>
      <c r="BO10" s="191">
        <v>0</v>
      </c>
      <c r="BP10" s="191">
        <v>0</v>
      </c>
      <c r="BQ10" s="191">
        <v>0</v>
      </c>
      <c r="BR10" s="191">
        <v>0</v>
      </c>
      <c r="BS10" s="191">
        <v>0</v>
      </c>
      <c r="BT10" s="191">
        <v>0</v>
      </c>
      <c r="BU10" s="191">
        <v>0</v>
      </c>
      <c r="BV10" s="191">
        <v>0</v>
      </c>
      <c r="BW10" s="191">
        <v>0</v>
      </c>
      <c r="BX10" s="191">
        <v>0</v>
      </c>
      <c r="BY10" s="191">
        <v>0</v>
      </c>
      <c r="CA10" s="190">
        <v>16</v>
      </c>
      <c r="CB10" s="190">
        <v>2</v>
      </c>
      <c r="CC10" s="190">
        <v>0</v>
      </c>
      <c r="CD10" s="190">
        <v>0</v>
      </c>
      <c r="CE10" s="190">
        <v>0</v>
      </c>
      <c r="CF10" s="190">
        <v>0</v>
      </c>
      <c r="CG10" s="190">
        <v>0</v>
      </c>
      <c r="CH10" s="190">
        <v>0</v>
      </c>
      <c r="CI10" s="190">
        <v>0</v>
      </c>
      <c r="CJ10" s="190">
        <v>0</v>
      </c>
      <c r="CK10" s="190">
        <v>0</v>
      </c>
      <c r="CL10" s="190">
        <v>0</v>
      </c>
    </row>
    <row r="11" spans="1:124" ht="13" x14ac:dyDescent="0.3">
      <c r="A11" s="27" t="s">
        <v>32</v>
      </c>
      <c r="B11" s="195">
        <f t="shared" si="19"/>
        <v>0</v>
      </c>
      <c r="C11" s="201">
        <f t="shared" si="20"/>
        <v>0</v>
      </c>
      <c r="D11" s="195">
        <f t="shared" si="2"/>
        <v>0</v>
      </c>
      <c r="E11" s="201">
        <f t="shared" si="3"/>
        <v>0</v>
      </c>
      <c r="F11" s="195">
        <f t="shared" si="4"/>
        <v>0</v>
      </c>
      <c r="G11" s="201">
        <f t="shared" si="5"/>
        <v>0</v>
      </c>
      <c r="H11" s="195">
        <f t="shared" si="6"/>
        <v>0</v>
      </c>
      <c r="I11" s="201">
        <f t="shared" si="7"/>
        <v>0</v>
      </c>
      <c r="J11" s="195">
        <f t="shared" si="8"/>
        <v>0</v>
      </c>
      <c r="K11" s="201">
        <f t="shared" si="9"/>
        <v>0</v>
      </c>
      <c r="L11" s="195">
        <f t="shared" si="10"/>
        <v>0</v>
      </c>
      <c r="M11" s="201">
        <f t="shared" si="11"/>
        <v>0</v>
      </c>
      <c r="N11" s="195">
        <f t="shared" si="12"/>
        <v>0</v>
      </c>
      <c r="O11" s="201">
        <f t="shared" si="13"/>
        <v>0</v>
      </c>
      <c r="P11" s="195">
        <f t="shared" si="14"/>
        <v>0</v>
      </c>
      <c r="Q11" s="201">
        <f t="shared" si="15"/>
        <v>0</v>
      </c>
      <c r="R11" s="195">
        <f t="shared" si="16"/>
        <v>0</v>
      </c>
      <c r="S11" s="201">
        <f t="shared" si="17"/>
        <v>0</v>
      </c>
      <c r="T11" s="195">
        <f t="shared" si="21"/>
        <v>0</v>
      </c>
      <c r="U11" s="201">
        <f t="shared" si="22"/>
        <v>0</v>
      </c>
      <c r="V11" s="26"/>
      <c r="W11" s="4"/>
      <c r="X11">
        <f>BA8</f>
        <v>1</v>
      </c>
      <c r="Y11">
        <f t="shared" ref="Y11:AI11" si="25">BB8</f>
        <v>0</v>
      </c>
      <c r="Z11">
        <f t="shared" si="25"/>
        <v>0</v>
      </c>
      <c r="AA11">
        <f t="shared" si="25"/>
        <v>0</v>
      </c>
      <c r="AB11">
        <f t="shared" si="25"/>
        <v>0</v>
      </c>
      <c r="AC11">
        <f t="shared" si="25"/>
        <v>0</v>
      </c>
      <c r="AD11">
        <f t="shared" si="25"/>
        <v>0</v>
      </c>
      <c r="AE11">
        <f t="shared" si="25"/>
        <v>0</v>
      </c>
      <c r="AF11">
        <f t="shared" si="25"/>
        <v>0</v>
      </c>
      <c r="AG11">
        <f t="shared" si="25"/>
        <v>0</v>
      </c>
      <c r="AH11">
        <f t="shared" si="25"/>
        <v>0</v>
      </c>
      <c r="AI11">
        <f t="shared" si="25"/>
        <v>0</v>
      </c>
      <c r="AL11">
        <f t="shared" ref="AL11:AL32" si="26">BN4</f>
        <v>0</v>
      </c>
      <c r="AM11">
        <f t="shared" ref="AM11:AM32" si="27">BO4</f>
        <v>0</v>
      </c>
      <c r="AN11">
        <f t="shared" ref="AN11:AN32" si="28">BP4</f>
        <v>0</v>
      </c>
      <c r="AO11">
        <f t="shared" ref="AO11:AO32" si="29">BQ4</f>
        <v>0</v>
      </c>
      <c r="AP11">
        <f t="shared" ref="AP11:AP32" si="30">BR4</f>
        <v>0</v>
      </c>
      <c r="AQ11">
        <f t="shared" ref="AQ11:AQ32" si="31">BS4</f>
        <v>0</v>
      </c>
      <c r="AR11">
        <f t="shared" ref="AR11:AR32" si="32">BT4</f>
        <v>0</v>
      </c>
      <c r="AS11">
        <f t="shared" ref="AS11:AS32" si="33">BU4</f>
        <v>0</v>
      </c>
      <c r="AT11">
        <f t="shared" ref="AT11:AT32" si="34">BV4</f>
        <v>0</v>
      </c>
      <c r="AU11">
        <f t="shared" ref="AU11:AU32" si="35">BW4</f>
        <v>0</v>
      </c>
      <c r="AV11">
        <f t="shared" ref="AV11:AV32" si="36">BX4</f>
        <v>0</v>
      </c>
      <c r="AW11">
        <f t="shared" ref="AW11:AW32" si="37">BY4</f>
        <v>0</v>
      </c>
      <c r="BA11" s="187">
        <f t="shared" si="18"/>
        <v>1</v>
      </c>
      <c r="BB11" s="187">
        <f t="shared" si="1"/>
        <v>0</v>
      </c>
      <c r="BC11" s="187">
        <f t="shared" si="1"/>
        <v>0</v>
      </c>
      <c r="BD11" s="187">
        <f t="shared" si="1"/>
        <v>0</v>
      </c>
      <c r="BE11" s="187">
        <f t="shared" si="1"/>
        <v>0</v>
      </c>
      <c r="BF11" s="187">
        <f t="shared" si="1"/>
        <v>0</v>
      </c>
      <c r="BG11" s="187">
        <f t="shared" si="1"/>
        <v>0</v>
      </c>
      <c r="BH11" s="187">
        <f t="shared" si="1"/>
        <v>0</v>
      </c>
      <c r="BI11" s="187">
        <f t="shared" si="1"/>
        <v>0</v>
      </c>
      <c r="BJ11" s="187">
        <f t="shared" si="1"/>
        <v>0</v>
      </c>
      <c r="BK11" s="187">
        <f t="shared" si="1"/>
        <v>0</v>
      </c>
      <c r="BL11" s="187">
        <f t="shared" si="1"/>
        <v>0</v>
      </c>
      <c r="BM11" s="71"/>
      <c r="BN11" s="191">
        <v>0</v>
      </c>
      <c r="BO11" s="191">
        <v>0</v>
      </c>
      <c r="BP11" s="191">
        <v>0</v>
      </c>
      <c r="BQ11" s="191">
        <v>0</v>
      </c>
      <c r="BR11" s="191">
        <v>0</v>
      </c>
      <c r="BS11" s="191">
        <v>0</v>
      </c>
      <c r="BT11" s="191">
        <v>0</v>
      </c>
      <c r="BU11" s="191">
        <v>0</v>
      </c>
      <c r="BV11" s="191">
        <v>0</v>
      </c>
      <c r="BW11" s="191">
        <v>0</v>
      </c>
      <c r="BX11" s="191">
        <v>0</v>
      </c>
      <c r="BY11" s="191">
        <v>0</v>
      </c>
      <c r="CA11" s="190">
        <v>40</v>
      </c>
      <c r="CB11" s="190">
        <v>1</v>
      </c>
      <c r="CC11" s="190">
        <v>0</v>
      </c>
      <c r="CD11" s="190">
        <v>0</v>
      </c>
      <c r="CE11" s="190">
        <v>0</v>
      </c>
      <c r="CF11" s="190">
        <v>0</v>
      </c>
      <c r="CG11" s="190">
        <v>0</v>
      </c>
      <c r="CH11" s="190">
        <v>0</v>
      </c>
      <c r="CI11" s="190">
        <v>0</v>
      </c>
      <c r="CJ11" s="190">
        <v>0</v>
      </c>
      <c r="CK11" s="190">
        <v>0</v>
      </c>
      <c r="CL11" s="190">
        <v>0</v>
      </c>
    </row>
    <row r="12" spans="1:124" ht="13" x14ac:dyDescent="0.3">
      <c r="A12" s="27" t="s">
        <v>33</v>
      </c>
      <c r="B12" s="195">
        <f t="shared" si="19"/>
        <v>1</v>
      </c>
      <c r="C12" s="201">
        <f t="shared" si="20"/>
        <v>0</v>
      </c>
      <c r="D12" s="195">
        <f t="shared" si="2"/>
        <v>0</v>
      </c>
      <c r="E12" s="201">
        <f t="shared" si="3"/>
        <v>0</v>
      </c>
      <c r="F12" s="195">
        <f t="shared" si="4"/>
        <v>0</v>
      </c>
      <c r="G12" s="201">
        <f t="shared" si="5"/>
        <v>0</v>
      </c>
      <c r="H12" s="195">
        <f t="shared" si="6"/>
        <v>0</v>
      </c>
      <c r="I12" s="201">
        <f t="shared" si="7"/>
        <v>0</v>
      </c>
      <c r="J12" s="195">
        <f t="shared" si="8"/>
        <v>0</v>
      </c>
      <c r="K12" s="201">
        <f t="shared" si="9"/>
        <v>0</v>
      </c>
      <c r="L12" s="195">
        <f t="shared" si="10"/>
        <v>0</v>
      </c>
      <c r="M12" s="201">
        <f t="shared" si="11"/>
        <v>0</v>
      </c>
      <c r="N12" s="195">
        <f t="shared" si="12"/>
        <v>0</v>
      </c>
      <c r="O12" s="201">
        <f t="shared" si="13"/>
        <v>0</v>
      </c>
      <c r="P12" s="195">
        <f t="shared" si="14"/>
        <v>0</v>
      </c>
      <c r="Q12" s="201">
        <f t="shared" si="15"/>
        <v>0</v>
      </c>
      <c r="R12" s="195">
        <f t="shared" si="16"/>
        <v>0</v>
      </c>
      <c r="S12" s="201">
        <f t="shared" si="17"/>
        <v>0</v>
      </c>
      <c r="T12" s="195">
        <f t="shared" si="21"/>
        <v>1</v>
      </c>
      <c r="U12" s="201">
        <f t="shared" si="22"/>
        <v>0</v>
      </c>
      <c r="V12" s="26"/>
      <c r="W12" s="4"/>
      <c r="X12">
        <f t="shared" ref="X12:X31" si="38">BA9</f>
        <v>4</v>
      </c>
      <c r="Y12">
        <f t="shared" ref="Y12:Y32" si="39">BB9</f>
        <v>0</v>
      </c>
      <c r="Z12">
        <f t="shared" ref="Z12:Z32" si="40">BC9</f>
        <v>0</v>
      </c>
      <c r="AA12">
        <f t="shared" ref="AA12:AA32" si="41">BD9</f>
        <v>0</v>
      </c>
      <c r="AB12">
        <f t="shared" ref="AB12:AB32" si="42">BE9</f>
        <v>0</v>
      </c>
      <c r="AC12">
        <f t="shared" ref="AC12:AC32" si="43">BF9</f>
        <v>0</v>
      </c>
      <c r="AD12">
        <f t="shared" ref="AD12:AD32" si="44">BG9</f>
        <v>0</v>
      </c>
      <c r="AE12">
        <f t="shared" ref="AE12:AE32" si="45">BH9</f>
        <v>0</v>
      </c>
      <c r="AF12">
        <f t="shared" ref="AF12:AF32" si="46">BI9</f>
        <v>0</v>
      </c>
      <c r="AG12">
        <f t="shared" ref="AG12:AG32" si="47">BJ9</f>
        <v>0</v>
      </c>
      <c r="AH12">
        <f t="shared" ref="AH12:AH32" si="48">BK9</f>
        <v>0</v>
      </c>
      <c r="AI12">
        <f t="shared" ref="AI12:AI32" si="49">BL9</f>
        <v>0</v>
      </c>
      <c r="AL12">
        <f t="shared" si="26"/>
        <v>0</v>
      </c>
      <c r="AM12">
        <f t="shared" si="27"/>
        <v>0</v>
      </c>
      <c r="AN12">
        <f t="shared" si="28"/>
        <v>0</v>
      </c>
      <c r="AO12">
        <f t="shared" si="29"/>
        <v>0</v>
      </c>
      <c r="AP12">
        <f t="shared" si="30"/>
        <v>0</v>
      </c>
      <c r="AQ12">
        <f t="shared" si="31"/>
        <v>0</v>
      </c>
      <c r="AR12">
        <f t="shared" si="32"/>
        <v>0</v>
      </c>
      <c r="AS12">
        <f t="shared" si="33"/>
        <v>0</v>
      </c>
      <c r="AT12">
        <f t="shared" si="34"/>
        <v>0</v>
      </c>
      <c r="AU12">
        <f t="shared" si="35"/>
        <v>0</v>
      </c>
      <c r="AV12">
        <f t="shared" si="36"/>
        <v>0</v>
      </c>
      <c r="AW12">
        <f t="shared" si="37"/>
        <v>0</v>
      </c>
      <c r="BA12" s="187">
        <f t="shared" si="18"/>
        <v>2</v>
      </c>
      <c r="BB12" s="187">
        <f t="shared" si="1"/>
        <v>1</v>
      </c>
      <c r="BC12" s="187">
        <f t="shared" si="1"/>
        <v>0</v>
      </c>
      <c r="BD12" s="187">
        <f t="shared" si="1"/>
        <v>0</v>
      </c>
      <c r="BE12" s="187">
        <f t="shared" si="1"/>
        <v>0</v>
      </c>
      <c r="BF12" s="187">
        <f t="shared" si="1"/>
        <v>0</v>
      </c>
      <c r="BG12" s="187">
        <f t="shared" si="1"/>
        <v>0</v>
      </c>
      <c r="BH12" s="187">
        <f t="shared" si="1"/>
        <v>0</v>
      </c>
      <c r="BI12" s="187">
        <f t="shared" si="1"/>
        <v>0</v>
      </c>
      <c r="BJ12" s="187">
        <f t="shared" si="1"/>
        <v>0</v>
      </c>
      <c r="BK12" s="187">
        <f t="shared" si="1"/>
        <v>0</v>
      </c>
      <c r="BL12" s="187">
        <f t="shared" si="1"/>
        <v>0</v>
      </c>
      <c r="BM12" s="71"/>
      <c r="BN12" s="191">
        <v>0</v>
      </c>
      <c r="BO12" s="191">
        <v>0</v>
      </c>
      <c r="BP12" s="191">
        <v>0</v>
      </c>
      <c r="BQ12" s="191">
        <v>0</v>
      </c>
      <c r="BR12" s="191">
        <v>0</v>
      </c>
      <c r="BS12" s="191">
        <v>0</v>
      </c>
      <c r="BT12" s="191">
        <v>0</v>
      </c>
      <c r="BU12" s="191">
        <v>0</v>
      </c>
      <c r="BV12" s="191">
        <v>0</v>
      </c>
      <c r="BW12" s="191">
        <v>0</v>
      </c>
      <c r="BX12" s="191">
        <v>0</v>
      </c>
      <c r="BY12" s="191">
        <v>0</v>
      </c>
      <c r="CA12" s="190">
        <v>27</v>
      </c>
      <c r="CB12" s="190">
        <v>9</v>
      </c>
      <c r="CC12" s="190">
        <v>0</v>
      </c>
      <c r="CD12" s="190">
        <v>0</v>
      </c>
      <c r="CE12" s="190">
        <v>0</v>
      </c>
      <c r="CF12" s="190">
        <v>0</v>
      </c>
      <c r="CG12" s="190">
        <v>0</v>
      </c>
      <c r="CH12" s="190">
        <v>0</v>
      </c>
      <c r="CI12" s="190">
        <v>0</v>
      </c>
      <c r="CJ12" s="190">
        <v>0</v>
      </c>
      <c r="CK12" s="190">
        <v>0</v>
      </c>
      <c r="CL12" s="190">
        <v>0</v>
      </c>
    </row>
    <row r="13" spans="1:124" ht="13" x14ac:dyDescent="0.3">
      <c r="A13" s="27" t="s">
        <v>34</v>
      </c>
      <c r="B13" s="195">
        <f t="shared" si="19"/>
        <v>2</v>
      </c>
      <c r="C13" s="201">
        <f t="shared" si="20"/>
        <v>0</v>
      </c>
      <c r="D13" s="195">
        <f t="shared" si="2"/>
        <v>1</v>
      </c>
      <c r="E13" s="201">
        <f t="shared" si="3"/>
        <v>0</v>
      </c>
      <c r="F13" s="195">
        <f t="shared" si="4"/>
        <v>0</v>
      </c>
      <c r="G13" s="201">
        <f t="shared" si="5"/>
        <v>0</v>
      </c>
      <c r="H13" s="195">
        <f t="shared" si="6"/>
        <v>0</v>
      </c>
      <c r="I13" s="201">
        <f t="shared" si="7"/>
        <v>0</v>
      </c>
      <c r="J13" s="195">
        <f t="shared" si="8"/>
        <v>0</v>
      </c>
      <c r="K13" s="201">
        <f t="shared" si="9"/>
        <v>0</v>
      </c>
      <c r="L13" s="195">
        <f t="shared" si="10"/>
        <v>0</v>
      </c>
      <c r="M13" s="201">
        <f t="shared" si="11"/>
        <v>0</v>
      </c>
      <c r="N13" s="195">
        <f t="shared" si="12"/>
        <v>0</v>
      </c>
      <c r="O13" s="201">
        <f t="shared" si="13"/>
        <v>0</v>
      </c>
      <c r="P13" s="195">
        <f t="shared" si="14"/>
        <v>0</v>
      </c>
      <c r="Q13" s="201">
        <f t="shared" si="15"/>
        <v>0</v>
      </c>
      <c r="R13" s="195">
        <f t="shared" si="16"/>
        <v>0</v>
      </c>
      <c r="S13" s="201">
        <f t="shared" si="17"/>
        <v>0</v>
      </c>
      <c r="T13" s="195">
        <f t="shared" si="21"/>
        <v>3</v>
      </c>
      <c r="U13" s="201">
        <f t="shared" si="22"/>
        <v>0</v>
      </c>
      <c r="V13" s="26"/>
      <c r="W13" s="4"/>
      <c r="X13">
        <f t="shared" si="38"/>
        <v>0</v>
      </c>
      <c r="Y13">
        <f t="shared" si="39"/>
        <v>0</v>
      </c>
      <c r="Z13">
        <f t="shared" si="40"/>
        <v>0</v>
      </c>
      <c r="AA13">
        <f t="shared" si="41"/>
        <v>0</v>
      </c>
      <c r="AB13">
        <f t="shared" si="42"/>
        <v>0</v>
      </c>
      <c r="AC13">
        <f t="shared" si="43"/>
        <v>0</v>
      </c>
      <c r="AD13">
        <f t="shared" si="44"/>
        <v>0</v>
      </c>
      <c r="AE13">
        <f t="shared" si="45"/>
        <v>0</v>
      </c>
      <c r="AF13">
        <f t="shared" si="46"/>
        <v>0</v>
      </c>
      <c r="AG13">
        <f t="shared" si="47"/>
        <v>0</v>
      </c>
      <c r="AH13">
        <f t="shared" si="48"/>
        <v>0</v>
      </c>
      <c r="AI13">
        <f t="shared" si="49"/>
        <v>0</v>
      </c>
      <c r="AL13">
        <f t="shared" si="26"/>
        <v>0</v>
      </c>
      <c r="AM13">
        <f t="shared" si="27"/>
        <v>0</v>
      </c>
      <c r="AN13">
        <f t="shared" si="28"/>
        <v>0</v>
      </c>
      <c r="AO13">
        <f t="shared" si="29"/>
        <v>0</v>
      </c>
      <c r="AP13">
        <f t="shared" si="30"/>
        <v>0</v>
      </c>
      <c r="AQ13">
        <f t="shared" si="31"/>
        <v>0</v>
      </c>
      <c r="AR13">
        <f t="shared" si="32"/>
        <v>0</v>
      </c>
      <c r="AS13">
        <f t="shared" si="33"/>
        <v>0</v>
      </c>
      <c r="AT13">
        <f t="shared" si="34"/>
        <v>0</v>
      </c>
      <c r="AU13">
        <f t="shared" si="35"/>
        <v>0</v>
      </c>
      <c r="AV13">
        <f t="shared" si="36"/>
        <v>0</v>
      </c>
      <c r="AW13">
        <f t="shared" si="37"/>
        <v>0</v>
      </c>
      <c r="BA13" s="187">
        <f t="shared" si="18"/>
        <v>2</v>
      </c>
      <c r="BB13" s="187">
        <f t="shared" si="1"/>
        <v>0</v>
      </c>
      <c r="BC13" s="187">
        <f t="shared" si="1"/>
        <v>0</v>
      </c>
      <c r="BD13" s="187">
        <f t="shared" si="1"/>
        <v>0</v>
      </c>
      <c r="BE13" s="187">
        <f t="shared" si="1"/>
        <v>0</v>
      </c>
      <c r="BF13" s="187">
        <f t="shared" si="1"/>
        <v>0</v>
      </c>
      <c r="BG13" s="187">
        <f t="shared" si="1"/>
        <v>0</v>
      </c>
      <c r="BH13" s="187">
        <f t="shared" si="1"/>
        <v>0</v>
      </c>
      <c r="BI13" s="187">
        <f t="shared" si="1"/>
        <v>0</v>
      </c>
      <c r="BJ13" s="187">
        <f t="shared" si="1"/>
        <v>0</v>
      </c>
      <c r="BK13" s="187">
        <f t="shared" si="1"/>
        <v>0</v>
      </c>
      <c r="BL13" s="187">
        <f t="shared" si="1"/>
        <v>0</v>
      </c>
      <c r="BM13" s="71"/>
      <c r="BN13" s="191">
        <v>3</v>
      </c>
      <c r="BO13" s="191">
        <v>0</v>
      </c>
      <c r="BP13" s="191">
        <v>0</v>
      </c>
      <c r="BQ13" s="191">
        <v>0</v>
      </c>
      <c r="BR13" s="191">
        <v>0</v>
      </c>
      <c r="BS13" s="191">
        <v>0</v>
      </c>
      <c r="BT13" s="191">
        <v>0</v>
      </c>
      <c r="BU13" s="191">
        <v>0</v>
      </c>
      <c r="BV13" s="191">
        <v>0</v>
      </c>
      <c r="BW13" s="191">
        <v>0</v>
      </c>
      <c r="BX13" s="191">
        <v>0</v>
      </c>
      <c r="BY13" s="191">
        <v>0</v>
      </c>
      <c r="CA13" s="190">
        <v>30</v>
      </c>
      <c r="CB13" s="190">
        <v>6</v>
      </c>
      <c r="CC13" s="190">
        <v>0</v>
      </c>
      <c r="CD13" s="190">
        <v>0</v>
      </c>
      <c r="CE13" s="190">
        <v>0</v>
      </c>
      <c r="CF13" s="190">
        <v>0</v>
      </c>
      <c r="CG13" s="190">
        <v>0</v>
      </c>
      <c r="CH13" s="190">
        <v>0</v>
      </c>
      <c r="CI13" s="190">
        <v>0</v>
      </c>
      <c r="CJ13" s="190">
        <v>0</v>
      </c>
      <c r="CK13" s="190">
        <v>0</v>
      </c>
      <c r="CL13" s="190">
        <v>0</v>
      </c>
    </row>
    <row r="14" spans="1:124" ht="13" x14ac:dyDescent="0.3">
      <c r="A14" s="27" t="s">
        <v>35</v>
      </c>
      <c r="B14" s="195">
        <f t="shared" si="19"/>
        <v>2</v>
      </c>
      <c r="C14" s="201">
        <f t="shared" si="20"/>
        <v>0</v>
      </c>
      <c r="D14" s="195">
        <f t="shared" si="2"/>
        <v>0</v>
      </c>
      <c r="E14" s="201">
        <f t="shared" si="3"/>
        <v>0</v>
      </c>
      <c r="F14" s="195">
        <f t="shared" si="4"/>
        <v>0</v>
      </c>
      <c r="G14" s="201">
        <f t="shared" si="5"/>
        <v>0</v>
      </c>
      <c r="H14" s="195">
        <f t="shared" si="6"/>
        <v>0</v>
      </c>
      <c r="I14" s="201">
        <f t="shared" si="7"/>
        <v>0</v>
      </c>
      <c r="J14" s="195">
        <f t="shared" si="8"/>
        <v>0</v>
      </c>
      <c r="K14" s="201">
        <f t="shared" si="9"/>
        <v>0</v>
      </c>
      <c r="L14" s="195">
        <f t="shared" si="10"/>
        <v>0</v>
      </c>
      <c r="M14" s="201">
        <f t="shared" si="11"/>
        <v>0</v>
      </c>
      <c r="N14" s="195">
        <f t="shared" si="12"/>
        <v>0</v>
      </c>
      <c r="O14" s="201">
        <f t="shared" si="13"/>
        <v>0</v>
      </c>
      <c r="P14" s="195">
        <f t="shared" si="14"/>
        <v>0</v>
      </c>
      <c r="Q14" s="201">
        <f t="shared" si="15"/>
        <v>0</v>
      </c>
      <c r="R14" s="195">
        <f t="shared" si="16"/>
        <v>0</v>
      </c>
      <c r="S14" s="201">
        <f t="shared" si="17"/>
        <v>0</v>
      </c>
      <c r="T14" s="195">
        <f t="shared" si="21"/>
        <v>2</v>
      </c>
      <c r="U14" s="201">
        <f t="shared" si="22"/>
        <v>0</v>
      </c>
      <c r="V14" s="26"/>
      <c r="W14" s="4"/>
      <c r="X14">
        <f t="shared" si="38"/>
        <v>1</v>
      </c>
      <c r="Y14">
        <f t="shared" si="39"/>
        <v>0</v>
      </c>
      <c r="Z14">
        <f t="shared" si="40"/>
        <v>0</v>
      </c>
      <c r="AA14">
        <f t="shared" si="41"/>
        <v>0</v>
      </c>
      <c r="AB14">
        <f t="shared" si="42"/>
        <v>0</v>
      </c>
      <c r="AC14">
        <f t="shared" si="43"/>
        <v>0</v>
      </c>
      <c r="AD14">
        <f t="shared" si="44"/>
        <v>0</v>
      </c>
      <c r="AE14">
        <f t="shared" si="45"/>
        <v>0</v>
      </c>
      <c r="AF14">
        <f t="shared" si="46"/>
        <v>0</v>
      </c>
      <c r="AG14">
        <f t="shared" si="47"/>
        <v>0</v>
      </c>
      <c r="AH14">
        <f t="shared" si="48"/>
        <v>0</v>
      </c>
      <c r="AI14">
        <f t="shared" si="49"/>
        <v>0</v>
      </c>
      <c r="AL14">
        <f t="shared" si="26"/>
        <v>0</v>
      </c>
      <c r="AM14">
        <f t="shared" si="27"/>
        <v>0</v>
      </c>
      <c r="AN14">
        <f t="shared" si="28"/>
        <v>0</v>
      </c>
      <c r="AO14">
        <f t="shared" si="29"/>
        <v>0</v>
      </c>
      <c r="AP14">
        <f t="shared" si="30"/>
        <v>0</v>
      </c>
      <c r="AQ14">
        <f t="shared" si="31"/>
        <v>0</v>
      </c>
      <c r="AR14">
        <f t="shared" si="32"/>
        <v>0</v>
      </c>
      <c r="AS14">
        <f t="shared" si="33"/>
        <v>0</v>
      </c>
      <c r="AT14">
        <f t="shared" si="34"/>
        <v>0</v>
      </c>
      <c r="AU14">
        <f t="shared" si="35"/>
        <v>0</v>
      </c>
      <c r="AV14">
        <f t="shared" si="36"/>
        <v>0</v>
      </c>
      <c r="AW14">
        <f t="shared" si="37"/>
        <v>0</v>
      </c>
      <c r="BA14" s="187">
        <f t="shared" si="18"/>
        <v>16</v>
      </c>
      <c r="BB14" s="187">
        <f t="shared" si="1"/>
        <v>2</v>
      </c>
      <c r="BC14" s="187">
        <f t="shared" si="1"/>
        <v>0</v>
      </c>
      <c r="BD14" s="187">
        <f t="shared" si="1"/>
        <v>0</v>
      </c>
      <c r="BE14" s="187">
        <f t="shared" si="1"/>
        <v>0</v>
      </c>
      <c r="BF14" s="187">
        <f t="shared" si="1"/>
        <v>0</v>
      </c>
      <c r="BG14" s="187">
        <f t="shared" si="1"/>
        <v>0</v>
      </c>
      <c r="BH14" s="187">
        <f t="shared" si="1"/>
        <v>0</v>
      </c>
      <c r="BI14" s="187">
        <f t="shared" si="1"/>
        <v>0</v>
      </c>
      <c r="BJ14" s="187">
        <f t="shared" si="1"/>
        <v>0</v>
      </c>
      <c r="BK14" s="187">
        <f t="shared" si="1"/>
        <v>0</v>
      </c>
      <c r="BL14" s="187">
        <f t="shared" si="1"/>
        <v>0</v>
      </c>
      <c r="BM14" s="71"/>
      <c r="BN14" s="191">
        <v>0</v>
      </c>
      <c r="BO14" s="191">
        <v>0</v>
      </c>
      <c r="BP14" s="191">
        <v>0</v>
      </c>
      <c r="BQ14" s="191">
        <v>0</v>
      </c>
      <c r="BR14" s="191">
        <v>0</v>
      </c>
      <c r="BS14" s="191">
        <v>0</v>
      </c>
      <c r="BT14" s="191">
        <v>0</v>
      </c>
      <c r="BU14" s="191">
        <v>0</v>
      </c>
      <c r="BV14" s="191">
        <v>0</v>
      </c>
      <c r="BW14" s="191">
        <v>0</v>
      </c>
      <c r="BX14" s="191">
        <v>0</v>
      </c>
      <c r="BY14" s="191">
        <v>0</v>
      </c>
      <c r="CA14" s="190">
        <v>24</v>
      </c>
      <c r="CB14" s="190">
        <v>5</v>
      </c>
      <c r="CC14" s="190">
        <v>0</v>
      </c>
      <c r="CD14" s="190">
        <v>0</v>
      </c>
      <c r="CE14" s="190">
        <v>0</v>
      </c>
      <c r="CF14" s="19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v>0</v>
      </c>
      <c r="CL14" s="190">
        <v>0</v>
      </c>
    </row>
    <row r="15" spans="1:124" ht="13" x14ac:dyDescent="0.3">
      <c r="A15" s="27" t="s">
        <v>36</v>
      </c>
      <c r="B15" s="195">
        <f t="shared" si="19"/>
        <v>16</v>
      </c>
      <c r="C15" s="201">
        <f t="shared" si="20"/>
        <v>0</v>
      </c>
      <c r="D15" s="195">
        <f t="shared" si="2"/>
        <v>2</v>
      </c>
      <c r="E15" s="201">
        <f t="shared" si="3"/>
        <v>0</v>
      </c>
      <c r="F15" s="195">
        <f t="shared" si="4"/>
        <v>0</v>
      </c>
      <c r="G15" s="201">
        <f t="shared" si="5"/>
        <v>0</v>
      </c>
      <c r="H15" s="195">
        <f t="shared" si="6"/>
        <v>0</v>
      </c>
      <c r="I15" s="201">
        <f t="shared" si="7"/>
        <v>0</v>
      </c>
      <c r="J15" s="195">
        <f t="shared" si="8"/>
        <v>0</v>
      </c>
      <c r="K15" s="201">
        <f t="shared" si="9"/>
        <v>0</v>
      </c>
      <c r="L15" s="195">
        <f t="shared" si="10"/>
        <v>0</v>
      </c>
      <c r="M15" s="201">
        <f t="shared" si="11"/>
        <v>0</v>
      </c>
      <c r="N15" s="195">
        <f t="shared" si="12"/>
        <v>0</v>
      </c>
      <c r="O15" s="201">
        <f t="shared" si="13"/>
        <v>0</v>
      </c>
      <c r="P15" s="195">
        <f t="shared" si="14"/>
        <v>0</v>
      </c>
      <c r="Q15" s="201">
        <f t="shared" si="15"/>
        <v>0</v>
      </c>
      <c r="R15" s="195">
        <f t="shared" si="16"/>
        <v>0</v>
      </c>
      <c r="S15" s="201">
        <f t="shared" si="17"/>
        <v>0</v>
      </c>
      <c r="T15" s="195">
        <f t="shared" si="21"/>
        <v>18</v>
      </c>
      <c r="U15" s="201">
        <f t="shared" si="22"/>
        <v>0</v>
      </c>
      <c r="V15" s="26"/>
      <c r="W15" s="4"/>
      <c r="X15">
        <f t="shared" si="38"/>
        <v>2</v>
      </c>
      <c r="Y15">
        <f t="shared" si="39"/>
        <v>1</v>
      </c>
      <c r="Z15">
        <f t="shared" si="40"/>
        <v>0</v>
      </c>
      <c r="AA15">
        <f t="shared" si="41"/>
        <v>0</v>
      </c>
      <c r="AB15">
        <f t="shared" si="42"/>
        <v>0</v>
      </c>
      <c r="AC15">
        <f t="shared" si="43"/>
        <v>0</v>
      </c>
      <c r="AD15">
        <f t="shared" si="44"/>
        <v>0</v>
      </c>
      <c r="AE15">
        <f t="shared" si="45"/>
        <v>0</v>
      </c>
      <c r="AF15">
        <f t="shared" si="46"/>
        <v>0</v>
      </c>
      <c r="AG15">
        <f t="shared" si="47"/>
        <v>0</v>
      </c>
      <c r="AH15">
        <f t="shared" si="48"/>
        <v>0</v>
      </c>
      <c r="AI15">
        <f t="shared" si="49"/>
        <v>0</v>
      </c>
      <c r="AL15">
        <f t="shared" si="26"/>
        <v>0</v>
      </c>
      <c r="AM15">
        <f t="shared" si="27"/>
        <v>0</v>
      </c>
      <c r="AN15">
        <f t="shared" si="28"/>
        <v>0</v>
      </c>
      <c r="AO15">
        <f t="shared" si="29"/>
        <v>0</v>
      </c>
      <c r="AP15">
        <f t="shared" si="30"/>
        <v>0</v>
      </c>
      <c r="AQ15">
        <f t="shared" si="31"/>
        <v>0</v>
      </c>
      <c r="AR15">
        <f t="shared" si="32"/>
        <v>0</v>
      </c>
      <c r="AS15">
        <f t="shared" si="33"/>
        <v>0</v>
      </c>
      <c r="AT15">
        <f t="shared" si="34"/>
        <v>0</v>
      </c>
      <c r="AU15">
        <f t="shared" si="35"/>
        <v>0</v>
      </c>
      <c r="AV15">
        <f t="shared" si="36"/>
        <v>0</v>
      </c>
      <c r="AW15">
        <f t="shared" si="37"/>
        <v>0</v>
      </c>
      <c r="BA15" s="187">
        <f t="shared" si="18"/>
        <v>40</v>
      </c>
      <c r="BB15" s="187">
        <f t="shared" si="1"/>
        <v>1</v>
      </c>
      <c r="BC15" s="187">
        <f t="shared" si="1"/>
        <v>0</v>
      </c>
      <c r="BD15" s="187">
        <f t="shared" si="1"/>
        <v>0</v>
      </c>
      <c r="BE15" s="187">
        <f t="shared" si="1"/>
        <v>0</v>
      </c>
      <c r="BF15" s="187">
        <f t="shared" si="1"/>
        <v>0</v>
      </c>
      <c r="BG15" s="187">
        <f t="shared" si="1"/>
        <v>0</v>
      </c>
      <c r="BH15" s="187">
        <f t="shared" si="1"/>
        <v>0</v>
      </c>
      <c r="BI15" s="187">
        <f t="shared" si="1"/>
        <v>0</v>
      </c>
      <c r="BJ15" s="187">
        <f t="shared" si="1"/>
        <v>0</v>
      </c>
      <c r="BK15" s="187">
        <f t="shared" si="1"/>
        <v>0</v>
      </c>
      <c r="BL15" s="187">
        <f t="shared" si="1"/>
        <v>0</v>
      </c>
      <c r="BM15" s="71"/>
      <c r="BN15" s="191">
        <v>1</v>
      </c>
      <c r="BO15" s="191">
        <v>0</v>
      </c>
      <c r="BP15" s="191">
        <v>0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CA15" s="190">
        <v>27</v>
      </c>
      <c r="CB15" s="190">
        <v>2</v>
      </c>
      <c r="CC15" s="190">
        <v>0</v>
      </c>
      <c r="CD15" s="190">
        <v>0</v>
      </c>
      <c r="CE15" s="190">
        <v>0</v>
      </c>
      <c r="CF15" s="190">
        <v>0</v>
      </c>
      <c r="CG15" s="190">
        <v>0</v>
      </c>
      <c r="CH15" s="190">
        <v>0</v>
      </c>
      <c r="CI15" s="190">
        <v>0</v>
      </c>
      <c r="CJ15" s="190">
        <v>0</v>
      </c>
      <c r="CK15" s="190">
        <v>0</v>
      </c>
      <c r="CL15" s="190">
        <v>0</v>
      </c>
    </row>
    <row r="16" spans="1:124" ht="13" x14ac:dyDescent="0.3">
      <c r="A16" s="27" t="s">
        <v>37</v>
      </c>
      <c r="B16" s="195">
        <f t="shared" si="19"/>
        <v>40</v>
      </c>
      <c r="C16" s="201">
        <f t="shared" si="20"/>
        <v>0</v>
      </c>
      <c r="D16" s="195">
        <f t="shared" si="2"/>
        <v>1</v>
      </c>
      <c r="E16" s="201">
        <f t="shared" si="3"/>
        <v>0</v>
      </c>
      <c r="F16" s="195">
        <f t="shared" si="4"/>
        <v>0</v>
      </c>
      <c r="G16" s="201">
        <f t="shared" si="5"/>
        <v>0</v>
      </c>
      <c r="H16" s="195">
        <f t="shared" si="6"/>
        <v>0</v>
      </c>
      <c r="I16" s="201">
        <f t="shared" si="7"/>
        <v>0</v>
      </c>
      <c r="J16" s="195">
        <f t="shared" si="8"/>
        <v>0</v>
      </c>
      <c r="K16" s="201">
        <f t="shared" si="9"/>
        <v>0</v>
      </c>
      <c r="L16" s="195">
        <f t="shared" si="10"/>
        <v>0</v>
      </c>
      <c r="M16" s="201">
        <f t="shared" si="11"/>
        <v>0</v>
      </c>
      <c r="N16" s="195">
        <f t="shared" si="12"/>
        <v>0</v>
      </c>
      <c r="O16" s="201">
        <f t="shared" si="13"/>
        <v>0</v>
      </c>
      <c r="P16" s="195">
        <f t="shared" si="14"/>
        <v>0</v>
      </c>
      <c r="Q16" s="201">
        <f t="shared" si="15"/>
        <v>0</v>
      </c>
      <c r="R16" s="195">
        <f t="shared" si="16"/>
        <v>0</v>
      </c>
      <c r="S16" s="201">
        <f t="shared" si="17"/>
        <v>0</v>
      </c>
      <c r="T16" s="195">
        <f t="shared" si="21"/>
        <v>41</v>
      </c>
      <c r="U16" s="201">
        <f t="shared" si="22"/>
        <v>0</v>
      </c>
      <c r="V16" s="26"/>
      <c r="W16" s="4"/>
      <c r="X16">
        <f t="shared" si="38"/>
        <v>2</v>
      </c>
      <c r="Y16">
        <f t="shared" si="39"/>
        <v>0</v>
      </c>
      <c r="Z16">
        <f t="shared" si="40"/>
        <v>0</v>
      </c>
      <c r="AA16">
        <f t="shared" si="41"/>
        <v>0</v>
      </c>
      <c r="AB16">
        <f t="shared" si="42"/>
        <v>0</v>
      </c>
      <c r="AC16">
        <f t="shared" si="43"/>
        <v>0</v>
      </c>
      <c r="AD16">
        <f t="shared" si="44"/>
        <v>0</v>
      </c>
      <c r="AE16">
        <f t="shared" si="45"/>
        <v>0</v>
      </c>
      <c r="AF16">
        <f t="shared" si="46"/>
        <v>0</v>
      </c>
      <c r="AG16">
        <f t="shared" si="47"/>
        <v>0</v>
      </c>
      <c r="AH16">
        <f t="shared" si="48"/>
        <v>0</v>
      </c>
      <c r="AI16">
        <f t="shared" si="49"/>
        <v>0</v>
      </c>
      <c r="AL16">
        <f t="shared" si="26"/>
        <v>0</v>
      </c>
      <c r="AM16">
        <f t="shared" si="27"/>
        <v>0</v>
      </c>
      <c r="AN16">
        <f t="shared" si="28"/>
        <v>0</v>
      </c>
      <c r="AO16">
        <f t="shared" si="29"/>
        <v>0</v>
      </c>
      <c r="AP16">
        <f t="shared" si="30"/>
        <v>0</v>
      </c>
      <c r="AQ16">
        <f t="shared" si="31"/>
        <v>0</v>
      </c>
      <c r="AR16">
        <f t="shared" si="32"/>
        <v>0</v>
      </c>
      <c r="AS16">
        <f t="shared" si="33"/>
        <v>0</v>
      </c>
      <c r="AT16">
        <f t="shared" si="34"/>
        <v>0</v>
      </c>
      <c r="AU16">
        <f t="shared" si="35"/>
        <v>0</v>
      </c>
      <c r="AV16">
        <f t="shared" si="36"/>
        <v>0</v>
      </c>
      <c r="AW16">
        <f t="shared" si="37"/>
        <v>0</v>
      </c>
      <c r="BA16" s="187">
        <f t="shared" si="18"/>
        <v>27</v>
      </c>
      <c r="BB16" s="187">
        <f t="shared" si="1"/>
        <v>9</v>
      </c>
      <c r="BC16" s="187">
        <f t="shared" si="1"/>
        <v>0</v>
      </c>
      <c r="BD16" s="187">
        <f t="shared" si="1"/>
        <v>0</v>
      </c>
      <c r="BE16" s="187">
        <f t="shared" si="1"/>
        <v>0</v>
      </c>
      <c r="BF16" s="187">
        <f t="shared" si="1"/>
        <v>0</v>
      </c>
      <c r="BG16" s="187">
        <f t="shared" si="1"/>
        <v>0</v>
      </c>
      <c r="BH16" s="187">
        <f t="shared" si="1"/>
        <v>0</v>
      </c>
      <c r="BI16" s="187">
        <f t="shared" si="1"/>
        <v>0</v>
      </c>
      <c r="BJ16" s="187">
        <f t="shared" si="1"/>
        <v>0</v>
      </c>
      <c r="BK16" s="187">
        <f t="shared" si="1"/>
        <v>0</v>
      </c>
      <c r="BL16" s="187">
        <f t="shared" si="1"/>
        <v>0</v>
      </c>
      <c r="BM16" s="71"/>
      <c r="BN16" s="191">
        <v>0</v>
      </c>
      <c r="BO16" s="191">
        <v>0</v>
      </c>
      <c r="BP16" s="191">
        <v>0</v>
      </c>
      <c r="BQ16" s="191">
        <v>0</v>
      </c>
      <c r="BR16" s="191">
        <v>0</v>
      </c>
      <c r="BS16" s="191">
        <v>0</v>
      </c>
      <c r="BT16" s="191">
        <v>0</v>
      </c>
      <c r="BU16" s="191">
        <v>0</v>
      </c>
      <c r="BV16" s="191">
        <v>0</v>
      </c>
      <c r="BW16" s="191">
        <v>0</v>
      </c>
      <c r="BX16" s="191">
        <v>0</v>
      </c>
      <c r="BY16" s="191">
        <v>0</v>
      </c>
      <c r="CA16" s="190">
        <v>27</v>
      </c>
      <c r="CB16" s="190">
        <v>3</v>
      </c>
      <c r="CC16" s="190">
        <v>0</v>
      </c>
      <c r="CD16" s="190">
        <v>0</v>
      </c>
      <c r="CE16" s="190">
        <v>0</v>
      </c>
      <c r="CF16" s="190">
        <v>0</v>
      </c>
      <c r="CG16" s="190">
        <v>0</v>
      </c>
      <c r="CH16" s="190">
        <v>0</v>
      </c>
      <c r="CI16" s="190">
        <v>0</v>
      </c>
      <c r="CJ16" s="190">
        <v>0</v>
      </c>
      <c r="CK16" s="190">
        <v>0</v>
      </c>
      <c r="CL16" s="190">
        <v>0</v>
      </c>
    </row>
    <row r="17" spans="1:124" ht="13" x14ac:dyDescent="0.3">
      <c r="A17" s="27" t="s">
        <v>38</v>
      </c>
      <c r="B17" s="195">
        <f t="shared" si="19"/>
        <v>27</v>
      </c>
      <c r="C17" s="201">
        <f t="shared" si="20"/>
        <v>0</v>
      </c>
      <c r="D17" s="195">
        <f t="shared" si="2"/>
        <v>9</v>
      </c>
      <c r="E17" s="201">
        <f t="shared" si="3"/>
        <v>0</v>
      </c>
      <c r="F17" s="195">
        <f t="shared" si="4"/>
        <v>0</v>
      </c>
      <c r="G17" s="201">
        <f t="shared" si="5"/>
        <v>0</v>
      </c>
      <c r="H17" s="195">
        <f t="shared" si="6"/>
        <v>0</v>
      </c>
      <c r="I17" s="201">
        <f t="shared" si="7"/>
        <v>0</v>
      </c>
      <c r="J17" s="195">
        <f t="shared" si="8"/>
        <v>0</v>
      </c>
      <c r="K17" s="201">
        <f t="shared" si="9"/>
        <v>0</v>
      </c>
      <c r="L17" s="195">
        <f t="shared" si="10"/>
        <v>0</v>
      </c>
      <c r="M17" s="201">
        <f t="shared" si="11"/>
        <v>0</v>
      </c>
      <c r="N17" s="195">
        <f t="shared" si="12"/>
        <v>0</v>
      </c>
      <c r="O17" s="201">
        <f t="shared" si="13"/>
        <v>0</v>
      </c>
      <c r="P17" s="195">
        <f t="shared" si="14"/>
        <v>0</v>
      </c>
      <c r="Q17" s="201">
        <f t="shared" si="15"/>
        <v>0</v>
      </c>
      <c r="R17" s="195">
        <f t="shared" si="16"/>
        <v>0</v>
      </c>
      <c r="S17" s="201">
        <f t="shared" si="17"/>
        <v>0</v>
      </c>
      <c r="T17" s="195">
        <f t="shared" si="21"/>
        <v>36</v>
      </c>
      <c r="U17" s="201">
        <f t="shared" si="22"/>
        <v>0</v>
      </c>
      <c r="V17" s="26"/>
      <c r="W17" s="4"/>
      <c r="X17">
        <f t="shared" si="38"/>
        <v>16</v>
      </c>
      <c r="Y17">
        <f t="shared" si="39"/>
        <v>2</v>
      </c>
      <c r="Z17">
        <f t="shared" si="40"/>
        <v>0</v>
      </c>
      <c r="AA17">
        <f t="shared" si="41"/>
        <v>0</v>
      </c>
      <c r="AB17">
        <f t="shared" si="42"/>
        <v>0</v>
      </c>
      <c r="AC17">
        <f t="shared" si="43"/>
        <v>0</v>
      </c>
      <c r="AD17">
        <f t="shared" si="44"/>
        <v>0</v>
      </c>
      <c r="AE17">
        <f t="shared" si="45"/>
        <v>0</v>
      </c>
      <c r="AF17">
        <f t="shared" si="46"/>
        <v>0</v>
      </c>
      <c r="AG17">
        <f t="shared" si="47"/>
        <v>0</v>
      </c>
      <c r="AH17">
        <f t="shared" si="48"/>
        <v>0</v>
      </c>
      <c r="AI17">
        <f t="shared" si="49"/>
        <v>0</v>
      </c>
      <c r="AL17">
        <f t="shared" si="26"/>
        <v>0</v>
      </c>
      <c r="AM17">
        <f t="shared" si="27"/>
        <v>0</v>
      </c>
      <c r="AN17">
        <f t="shared" si="28"/>
        <v>0</v>
      </c>
      <c r="AO17">
        <f t="shared" si="29"/>
        <v>0</v>
      </c>
      <c r="AP17">
        <f t="shared" si="30"/>
        <v>0</v>
      </c>
      <c r="AQ17">
        <f t="shared" si="31"/>
        <v>0</v>
      </c>
      <c r="AR17">
        <f t="shared" si="32"/>
        <v>0</v>
      </c>
      <c r="AS17">
        <f t="shared" si="33"/>
        <v>0</v>
      </c>
      <c r="AT17">
        <f t="shared" si="34"/>
        <v>0</v>
      </c>
      <c r="AU17">
        <f t="shared" si="35"/>
        <v>0</v>
      </c>
      <c r="AV17">
        <f t="shared" si="36"/>
        <v>0</v>
      </c>
      <c r="AW17">
        <f t="shared" si="37"/>
        <v>0</v>
      </c>
      <c r="BA17" s="187">
        <f t="shared" si="18"/>
        <v>33</v>
      </c>
      <c r="BB17" s="187">
        <f t="shared" si="1"/>
        <v>6</v>
      </c>
      <c r="BC17" s="187">
        <f t="shared" si="1"/>
        <v>0</v>
      </c>
      <c r="BD17" s="187">
        <f t="shared" si="1"/>
        <v>0</v>
      </c>
      <c r="BE17" s="187">
        <f t="shared" si="1"/>
        <v>0</v>
      </c>
      <c r="BF17" s="187">
        <f t="shared" si="1"/>
        <v>0</v>
      </c>
      <c r="BG17" s="187">
        <f t="shared" si="1"/>
        <v>0</v>
      </c>
      <c r="BH17" s="187">
        <f t="shared" si="1"/>
        <v>0</v>
      </c>
      <c r="BI17" s="187">
        <f t="shared" si="1"/>
        <v>0</v>
      </c>
      <c r="BJ17" s="187">
        <f t="shared" si="1"/>
        <v>0</v>
      </c>
      <c r="BK17" s="187">
        <f t="shared" si="1"/>
        <v>0</v>
      </c>
      <c r="BL17" s="187">
        <f t="shared" si="1"/>
        <v>0</v>
      </c>
      <c r="BM17" s="71"/>
      <c r="BN17" s="191">
        <v>1</v>
      </c>
      <c r="BO17" s="191">
        <v>0</v>
      </c>
      <c r="BP17" s="191">
        <v>0</v>
      </c>
      <c r="BQ17" s="191">
        <v>0</v>
      </c>
      <c r="BR17" s="191">
        <v>0</v>
      </c>
      <c r="BS17" s="191">
        <v>0</v>
      </c>
      <c r="BT17" s="191">
        <v>0</v>
      </c>
      <c r="BU17" s="191">
        <v>0</v>
      </c>
      <c r="BV17" s="191">
        <v>0</v>
      </c>
      <c r="BW17" s="191">
        <v>0</v>
      </c>
      <c r="BX17" s="191">
        <v>0</v>
      </c>
      <c r="BY17" s="191">
        <v>0</v>
      </c>
      <c r="CA17" s="190">
        <v>36</v>
      </c>
      <c r="CB17" s="190">
        <v>5</v>
      </c>
      <c r="CC17" s="190">
        <v>0</v>
      </c>
      <c r="CD17" s="190">
        <v>0</v>
      </c>
      <c r="CE17" s="190">
        <v>0</v>
      </c>
      <c r="CF17" s="190">
        <v>0</v>
      </c>
      <c r="CG17" s="190">
        <v>0</v>
      </c>
      <c r="CH17" s="190">
        <v>0</v>
      </c>
      <c r="CI17" s="190">
        <v>0</v>
      </c>
      <c r="CJ17" s="190">
        <v>0</v>
      </c>
      <c r="CK17" s="190">
        <v>0</v>
      </c>
      <c r="CL17" s="190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195">
        <f t="shared" si="19"/>
        <v>33</v>
      </c>
      <c r="C18" s="201">
        <f t="shared" si="20"/>
        <v>3</v>
      </c>
      <c r="D18" s="195">
        <f t="shared" si="2"/>
        <v>6</v>
      </c>
      <c r="E18" s="201">
        <f t="shared" si="3"/>
        <v>0</v>
      </c>
      <c r="F18" s="195">
        <f t="shared" si="4"/>
        <v>0</v>
      </c>
      <c r="G18" s="201">
        <f t="shared" si="5"/>
        <v>0</v>
      </c>
      <c r="H18" s="195">
        <f t="shared" si="6"/>
        <v>0</v>
      </c>
      <c r="I18" s="201">
        <f t="shared" si="7"/>
        <v>0</v>
      </c>
      <c r="J18" s="195">
        <f t="shared" si="8"/>
        <v>0</v>
      </c>
      <c r="K18" s="201">
        <f t="shared" si="9"/>
        <v>0</v>
      </c>
      <c r="L18" s="195">
        <f t="shared" si="10"/>
        <v>0</v>
      </c>
      <c r="M18" s="201">
        <f t="shared" si="11"/>
        <v>0</v>
      </c>
      <c r="N18" s="195">
        <f t="shared" si="12"/>
        <v>0</v>
      </c>
      <c r="O18" s="201">
        <f t="shared" si="13"/>
        <v>0</v>
      </c>
      <c r="P18" s="195">
        <f t="shared" si="14"/>
        <v>0</v>
      </c>
      <c r="Q18" s="201">
        <f t="shared" si="15"/>
        <v>0</v>
      </c>
      <c r="R18" s="195">
        <f t="shared" si="16"/>
        <v>0</v>
      </c>
      <c r="S18" s="201">
        <f t="shared" si="17"/>
        <v>0</v>
      </c>
      <c r="T18" s="195">
        <f t="shared" si="21"/>
        <v>39</v>
      </c>
      <c r="U18" s="201">
        <f t="shared" si="22"/>
        <v>3</v>
      </c>
      <c r="V18" s="26"/>
      <c r="W18" s="4"/>
      <c r="X18">
        <f t="shared" si="38"/>
        <v>40</v>
      </c>
      <c r="Y18">
        <f t="shared" si="39"/>
        <v>1</v>
      </c>
      <c r="Z18">
        <f t="shared" si="40"/>
        <v>0</v>
      </c>
      <c r="AA18">
        <f t="shared" si="41"/>
        <v>0</v>
      </c>
      <c r="AB18">
        <f t="shared" si="42"/>
        <v>0</v>
      </c>
      <c r="AC18">
        <f t="shared" si="43"/>
        <v>0</v>
      </c>
      <c r="AD18">
        <f t="shared" si="44"/>
        <v>0</v>
      </c>
      <c r="AE18">
        <f t="shared" si="45"/>
        <v>0</v>
      </c>
      <c r="AF18">
        <f t="shared" si="46"/>
        <v>0</v>
      </c>
      <c r="AG18">
        <f t="shared" si="47"/>
        <v>0</v>
      </c>
      <c r="AH18">
        <f t="shared" si="48"/>
        <v>0</v>
      </c>
      <c r="AI18">
        <f t="shared" si="49"/>
        <v>0</v>
      </c>
      <c r="AL18">
        <f t="shared" si="26"/>
        <v>0</v>
      </c>
      <c r="AM18">
        <f t="shared" si="27"/>
        <v>0</v>
      </c>
      <c r="AN18">
        <f t="shared" si="28"/>
        <v>0</v>
      </c>
      <c r="AO18">
        <f t="shared" si="29"/>
        <v>0</v>
      </c>
      <c r="AP18">
        <f t="shared" si="30"/>
        <v>0</v>
      </c>
      <c r="AQ18">
        <f t="shared" si="31"/>
        <v>0</v>
      </c>
      <c r="AR18">
        <f t="shared" si="32"/>
        <v>0</v>
      </c>
      <c r="AS18">
        <f t="shared" si="33"/>
        <v>0</v>
      </c>
      <c r="AT18">
        <f t="shared" si="34"/>
        <v>0</v>
      </c>
      <c r="AU18">
        <f t="shared" si="35"/>
        <v>0</v>
      </c>
      <c r="AV18">
        <f t="shared" si="36"/>
        <v>0</v>
      </c>
      <c r="AW18">
        <f t="shared" si="37"/>
        <v>0</v>
      </c>
      <c r="BA18" s="187">
        <f t="shared" si="18"/>
        <v>24</v>
      </c>
      <c r="BB18" s="187">
        <f t="shared" si="1"/>
        <v>5</v>
      </c>
      <c r="BC18" s="187">
        <f t="shared" si="1"/>
        <v>0</v>
      </c>
      <c r="BD18" s="187">
        <f t="shared" si="1"/>
        <v>0</v>
      </c>
      <c r="BE18" s="187">
        <f t="shared" si="1"/>
        <v>0</v>
      </c>
      <c r="BF18" s="187">
        <f t="shared" si="1"/>
        <v>0</v>
      </c>
      <c r="BG18" s="187">
        <f t="shared" si="1"/>
        <v>0</v>
      </c>
      <c r="BH18" s="187">
        <f t="shared" si="1"/>
        <v>0</v>
      </c>
      <c r="BI18" s="187">
        <f t="shared" si="1"/>
        <v>0</v>
      </c>
      <c r="BJ18" s="187">
        <f t="shared" si="1"/>
        <v>0</v>
      </c>
      <c r="BK18" s="187">
        <f t="shared" si="1"/>
        <v>0</v>
      </c>
      <c r="BL18" s="187">
        <f t="shared" si="1"/>
        <v>0</v>
      </c>
      <c r="BM18" s="71"/>
      <c r="BN18" s="191">
        <v>1</v>
      </c>
      <c r="BO18" s="191">
        <v>0</v>
      </c>
      <c r="BP18" s="191">
        <v>0</v>
      </c>
      <c r="BQ18" s="191">
        <v>0</v>
      </c>
      <c r="BR18" s="191">
        <v>0</v>
      </c>
      <c r="BS18" s="191">
        <v>0</v>
      </c>
      <c r="BT18" s="191">
        <v>0</v>
      </c>
      <c r="BU18" s="191">
        <v>0</v>
      </c>
      <c r="BV18" s="191">
        <v>0</v>
      </c>
      <c r="BW18" s="191">
        <v>0</v>
      </c>
      <c r="BX18" s="191">
        <v>0</v>
      </c>
      <c r="BY18" s="191">
        <v>0</v>
      </c>
      <c r="CA18" s="190">
        <v>40</v>
      </c>
      <c r="CB18" s="190">
        <v>5</v>
      </c>
      <c r="CC18" s="190">
        <v>0</v>
      </c>
      <c r="CD18" s="190">
        <v>0</v>
      </c>
      <c r="CE18" s="190">
        <v>0</v>
      </c>
      <c r="CF18" s="190">
        <v>0</v>
      </c>
      <c r="CG18" s="190">
        <v>0</v>
      </c>
      <c r="CH18" s="190">
        <v>0</v>
      </c>
      <c r="CI18" s="190">
        <v>0</v>
      </c>
      <c r="CJ18" s="190">
        <v>0</v>
      </c>
      <c r="CK18" s="190">
        <v>0</v>
      </c>
      <c r="CL18" s="190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195">
        <f t="shared" si="19"/>
        <v>24</v>
      </c>
      <c r="C19" s="201">
        <f t="shared" si="20"/>
        <v>0</v>
      </c>
      <c r="D19" s="195">
        <f t="shared" si="2"/>
        <v>5</v>
      </c>
      <c r="E19" s="201">
        <f t="shared" si="3"/>
        <v>0</v>
      </c>
      <c r="F19" s="195">
        <f t="shared" si="4"/>
        <v>0</v>
      </c>
      <c r="G19" s="201">
        <f t="shared" si="5"/>
        <v>0</v>
      </c>
      <c r="H19" s="195">
        <f t="shared" si="6"/>
        <v>0</v>
      </c>
      <c r="I19" s="201">
        <f t="shared" si="7"/>
        <v>0</v>
      </c>
      <c r="J19" s="195">
        <f t="shared" si="8"/>
        <v>0</v>
      </c>
      <c r="K19" s="201">
        <f t="shared" si="9"/>
        <v>0</v>
      </c>
      <c r="L19" s="195">
        <f t="shared" si="10"/>
        <v>0</v>
      </c>
      <c r="M19" s="201">
        <f t="shared" si="11"/>
        <v>0</v>
      </c>
      <c r="N19" s="195">
        <f t="shared" si="12"/>
        <v>0</v>
      </c>
      <c r="O19" s="201">
        <f t="shared" si="13"/>
        <v>0</v>
      </c>
      <c r="P19" s="195">
        <f t="shared" si="14"/>
        <v>0</v>
      </c>
      <c r="Q19" s="201">
        <f t="shared" si="15"/>
        <v>0</v>
      </c>
      <c r="R19" s="195">
        <f t="shared" si="16"/>
        <v>0</v>
      </c>
      <c r="S19" s="201">
        <f t="shared" si="17"/>
        <v>0</v>
      </c>
      <c r="T19" s="195">
        <f t="shared" si="21"/>
        <v>29</v>
      </c>
      <c r="U19" s="201">
        <f t="shared" si="22"/>
        <v>0</v>
      </c>
      <c r="V19" s="26"/>
      <c r="W19" s="4"/>
      <c r="X19">
        <f t="shared" si="38"/>
        <v>27</v>
      </c>
      <c r="Y19">
        <f t="shared" si="39"/>
        <v>9</v>
      </c>
      <c r="Z19">
        <f t="shared" si="40"/>
        <v>0</v>
      </c>
      <c r="AA19">
        <f t="shared" si="41"/>
        <v>0</v>
      </c>
      <c r="AB19">
        <f t="shared" si="42"/>
        <v>0</v>
      </c>
      <c r="AC19">
        <f t="shared" si="43"/>
        <v>0</v>
      </c>
      <c r="AD19">
        <f t="shared" si="44"/>
        <v>0</v>
      </c>
      <c r="AE19">
        <f t="shared" si="45"/>
        <v>0</v>
      </c>
      <c r="AF19">
        <f t="shared" si="46"/>
        <v>0</v>
      </c>
      <c r="AG19">
        <f t="shared" si="47"/>
        <v>0</v>
      </c>
      <c r="AH19">
        <f t="shared" si="48"/>
        <v>0</v>
      </c>
      <c r="AI19">
        <f t="shared" si="49"/>
        <v>0</v>
      </c>
      <c r="AL19">
        <f t="shared" si="26"/>
        <v>0</v>
      </c>
      <c r="AM19">
        <f t="shared" si="27"/>
        <v>0</v>
      </c>
      <c r="AN19">
        <f t="shared" si="28"/>
        <v>0</v>
      </c>
      <c r="AO19">
        <f t="shared" si="29"/>
        <v>0</v>
      </c>
      <c r="AP19">
        <f t="shared" si="30"/>
        <v>0</v>
      </c>
      <c r="AQ19">
        <f t="shared" si="31"/>
        <v>0</v>
      </c>
      <c r="AR19">
        <f t="shared" si="32"/>
        <v>0</v>
      </c>
      <c r="AS19">
        <f t="shared" si="33"/>
        <v>0</v>
      </c>
      <c r="AT19">
        <f t="shared" si="34"/>
        <v>0</v>
      </c>
      <c r="AU19">
        <f t="shared" si="35"/>
        <v>0</v>
      </c>
      <c r="AV19">
        <f t="shared" si="36"/>
        <v>0</v>
      </c>
      <c r="AW19">
        <f t="shared" si="37"/>
        <v>0</v>
      </c>
      <c r="BA19" s="187">
        <f t="shared" si="18"/>
        <v>28</v>
      </c>
      <c r="BB19" s="187">
        <f t="shared" si="1"/>
        <v>2</v>
      </c>
      <c r="BC19" s="187">
        <f t="shared" si="1"/>
        <v>0</v>
      </c>
      <c r="BD19" s="187">
        <f t="shared" si="1"/>
        <v>0</v>
      </c>
      <c r="BE19" s="187">
        <f t="shared" si="1"/>
        <v>0</v>
      </c>
      <c r="BF19" s="187">
        <f t="shared" si="1"/>
        <v>0</v>
      </c>
      <c r="BG19" s="187">
        <f t="shared" si="1"/>
        <v>0</v>
      </c>
      <c r="BH19" s="187">
        <f t="shared" si="1"/>
        <v>0</v>
      </c>
      <c r="BI19" s="187">
        <f t="shared" si="1"/>
        <v>0</v>
      </c>
      <c r="BJ19" s="187">
        <f t="shared" si="1"/>
        <v>0</v>
      </c>
      <c r="BK19" s="187">
        <f t="shared" si="1"/>
        <v>0</v>
      </c>
      <c r="BL19" s="187">
        <f t="shared" si="1"/>
        <v>0</v>
      </c>
      <c r="BM19" s="71"/>
      <c r="BN19" s="191">
        <v>1</v>
      </c>
      <c r="BO19" s="191">
        <v>0</v>
      </c>
      <c r="BP19" s="191">
        <v>0</v>
      </c>
      <c r="BQ19" s="191">
        <v>0</v>
      </c>
      <c r="BR19" s="191">
        <v>0</v>
      </c>
      <c r="BS19" s="191">
        <v>0</v>
      </c>
      <c r="BT19" s="191">
        <v>0</v>
      </c>
      <c r="BU19" s="191">
        <v>0</v>
      </c>
      <c r="BV19" s="191">
        <v>0</v>
      </c>
      <c r="BW19" s="191">
        <v>0</v>
      </c>
      <c r="BX19" s="191">
        <v>0</v>
      </c>
      <c r="BY19" s="191">
        <v>0</v>
      </c>
      <c r="CA19" s="190">
        <v>53</v>
      </c>
      <c r="CB19" s="190">
        <v>8</v>
      </c>
      <c r="CC19" s="190">
        <v>1</v>
      </c>
      <c r="CD19" s="190">
        <v>0</v>
      </c>
      <c r="CE19" s="190">
        <v>0</v>
      </c>
      <c r="CF19" s="190">
        <v>0</v>
      </c>
      <c r="CG19" s="190">
        <v>0</v>
      </c>
      <c r="CH19" s="190">
        <v>0</v>
      </c>
      <c r="CI19" s="190">
        <v>0</v>
      </c>
      <c r="CJ19" s="190">
        <v>0</v>
      </c>
      <c r="CK19" s="190">
        <v>0</v>
      </c>
      <c r="CL19" s="190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195">
        <f t="shared" si="19"/>
        <v>28</v>
      </c>
      <c r="C20" s="201">
        <f t="shared" si="20"/>
        <v>1</v>
      </c>
      <c r="D20" s="195">
        <f t="shared" si="2"/>
        <v>2</v>
      </c>
      <c r="E20" s="201">
        <f t="shared" si="3"/>
        <v>0</v>
      </c>
      <c r="F20" s="195">
        <f t="shared" si="4"/>
        <v>0</v>
      </c>
      <c r="G20" s="201">
        <f t="shared" si="5"/>
        <v>0</v>
      </c>
      <c r="H20" s="195">
        <f t="shared" si="6"/>
        <v>0</v>
      </c>
      <c r="I20" s="201">
        <f t="shared" si="7"/>
        <v>0</v>
      </c>
      <c r="J20" s="195">
        <f t="shared" si="8"/>
        <v>0</v>
      </c>
      <c r="K20" s="201">
        <f t="shared" si="9"/>
        <v>0</v>
      </c>
      <c r="L20" s="195">
        <f t="shared" si="10"/>
        <v>0</v>
      </c>
      <c r="M20" s="201">
        <f t="shared" si="11"/>
        <v>0</v>
      </c>
      <c r="N20" s="195">
        <f t="shared" si="12"/>
        <v>0</v>
      </c>
      <c r="O20" s="201">
        <f t="shared" si="13"/>
        <v>0</v>
      </c>
      <c r="P20" s="195">
        <f t="shared" si="14"/>
        <v>0</v>
      </c>
      <c r="Q20" s="201">
        <f t="shared" si="15"/>
        <v>0</v>
      </c>
      <c r="R20" s="195">
        <f t="shared" si="16"/>
        <v>0</v>
      </c>
      <c r="S20" s="201">
        <f t="shared" si="17"/>
        <v>0</v>
      </c>
      <c r="T20" s="195">
        <f t="shared" si="21"/>
        <v>30</v>
      </c>
      <c r="U20" s="201">
        <f t="shared" si="22"/>
        <v>1</v>
      </c>
      <c r="V20" s="26"/>
      <c r="W20" s="4"/>
      <c r="X20">
        <f t="shared" si="38"/>
        <v>33</v>
      </c>
      <c r="Y20">
        <f t="shared" si="39"/>
        <v>6</v>
      </c>
      <c r="Z20">
        <f t="shared" si="40"/>
        <v>0</v>
      </c>
      <c r="AA20">
        <f t="shared" si="41"/>
        <v>0</v>
      </c>
      <c r="AB20">
        <f t="shared" si="42"/>
        <v>0</v>
      </c>
      <c r="AC20">
        <f t="shared" si="43"/>
        <v>0</v>
      </c>
      <c r="AD20">
        <f t="shared" si="44"/>
        <v>0</v>
      </c>
      <c r="AE20">
        <f t="shared" si="45"/>
        <v>0</v>
      </c>
      <c r="AF20">
        <f t="shared" si="46"/>
        <v>0</v>
      </c>
      <c r="AG20">
        <f t="shared" si="47"/>
        <v>0</v>
      </c>
      <c r="AH20">
        <f t="shared" si="48"/>
        <v>0</v>
      </c>
      <c r="AI20">
        <f t="shared" si="49"/>
        <v>0</v>
      </c>
      <c r="AL20">
        <f t="shared" si="26"/>
        <v>3</v>
      </c>
      <c r="AM20">
        <f t="shared" si="27"/>
        <v>0</v>
      </c>
      <c r="AN20">
        <f t="shared" si="28"/>
        <v>0</v>
      </c>
      <c r="AO20">
        <f t="shared" si="29"/>
        <v>0</v>
      </c>
      <c r="AP20">
        <f t="shared" si="30"/>
        <v>0</v>
      </c>
      <c r="AQ20">
        <f t="shared" si="31"/>
        <v>0</v>
      </c>
      <c r="AR20">
        <f t="shared" si="32"/>
        <v>0</v>
      </c>
      <c r="AS20">
        <f t="shared" si="33"/>
        <v>0</v>
      </c>
      <c r="AT20">
        <f t="shared" si="34"/>
        <v>0</v>
      </c>
      <c r="AU20">
        <f t="shared" si="35"/>
        <v>0</v>
      </c>
      <c r="AV20">
        <f t="shared" si="36"/>
        <v>0</v>
      </c>
      <c r="AW20">
        <f t="shared" si="37"/>
        <v>0</v>
      </c>
      <c r="BA20" s="187">
        <f t="shared" si="18"/>
        <v>27</v>
      </c>
      <c r="BB20" s="187">
        <f t="shared" si="1"/>
        <v>3</v>
      </c>
      <c r="BC20" s="187">
        <f t="shared" si="1"/>
        <v>0</v>
      </c>
      <c r="BD20" s="187">
        <f t="shared" si="1"/>
        <v>0</v>
      </c>
      <c r="BE20" s="187">
        <f t="shared" si="1"/>
        <v>0</v>
      </c>
      <c r="BF20" s="187">
        <f t="shared" si="1"/>
        <v>0</v>
      </c>
      <c r="BG20" s="187">
        <f t="shared" si="1"/>
        <v>0</v>
      </c>
      <c r="BH20" s="187">
        <f t="shared" si="1"/>
        <v>0</v>
      </c>
      <c r="BI20" s="187">
        <f t="shared" si="1"/>
        <v>0</v>
      </c>
      <c r="BJ20" s="187">
        <f t="shared" si="1"/>
        <v>0</v>
      </c>
      <c r="BK20" s="187">
        <f t="shared" si="1"/>
        <v>0</v>
      </c>
      <c r="BL20" s="187">
        <f t="shared" si="1"/>
        <v>0</v>
      </c>
      <c r="BM20" s="71"/>
      <c r="BN20" s="191">
        <v>0</v>
      </c>
      <c r="BO20" s="191">
        <v>0</v>
      </c>
      <c r="BP20" s="191">
        <v>0</v>
      </c>
      <c r="BQ20" s="191">
        <v>0</v>
      </c>
      <c r="BR20" s="191">
        <v>0</v>
      </c>
      <c r="BS20" s="191">
        <v>0</v>
      </c>
      <c r="BT20" s="191">
        <v>0</v>
      </c>
      <c r="BU20" s="191">
        <v>0</v>
      </c>
      <c r="BV20" s="191">
        <v>0</v>
      </c>
      <c r="BW20" s="191">
        <v>0</v>
      </c>
      <c r="BX20" s="191">
        <v>0</v>
      </c>
      <c r="BY20" s="191">
        <v>0</v>
      </c>
      <c r="CA20" s="190">
        <v>62</v>
      </c>
      <c r="CB20" s="190">
        <v>7</v>
      </c>
      <c r="CC20" s="190">
        <v>1</v>
      </c>
      <c r="CD20" s="190">
        <v>0</v>
      </c>
      <c r="CE20" s="190">
        <v>0</v>
      </c>
      <c r="CF20" s="190">
        <v>0</v>
      </c>
      <c r="CG20" s="190">
        <v>0</v>
      </c>
      <c r="CH20" s="190">
        <v>0</v>
      </c>
      <c r="CI20" s="190">
        <v>0</v>
      </c>
      <c r="CJ20" s="190">
        <v>0</v>
      </c>
      <c r="CK20" s="190">
        <v>0</v>
      </c>
      <c r="CL20" s="190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195">
        <f t="shared" si="19"/>
        <v>27</v>
      </c>
      <c r="C21" s="201">
        <f t="shared" si="20"/>
        <v>0</v>
      </c>
      <c r="D21" s="195">
        <f t="shared" si="2"/>
        <v>3</v>
      </c>
      <c r="E21" s="201">
        <f t="shared" si="3"/>
        <v>0</v>
      </c>
      <c r="F21" s="195">
        <f t="shared" si="4"/>
        <v>0</v>
      </c>
      <c r="G21" s="201">
        <f t="shared" si="5"/>
        <v>0</v>
      </c>
      <c r="H21" s="195">
        <f t="shared" si="6"/>
        <v>0</v>
      </c>
      <c r="I21" s="201">
        <f t="shared" si="7"/>
        <v>0</v>
      </c>
      <c r="J21" s="195">
        <f t="shared" si="8"/>
        <v>0</v>
      </c>
      <c r="K21" s="201">
        <f t="shared" si="9"/>
        <v>0</v>
      </c>
      <c r="L21" s="195">
        <f t="shared" si="10"/>
        <v>0</v>
      </c>
      <c r="M21" s="201">
        <f t="shared" si="11"/>
        <v>0</v>
      </c>
      <c r="N21" s="195">
        <f t="shared" si="12"/>
        <v>0</v>
      </c>
      <c r="O21" s="201">
        <f t="shared" si="13"/>
        <v>0</v>
      </c>
      <c r="P21" s="195">
        <f t="shared" si="14"/>
        <v>0</v>
      </c>
      <c r="Q21" s="201">
        <f t="shared" si="15"/>
        <v>0</v>
      </c>
      <c r="R21" s="195">
        <f t="shared" si="16"/>
        <v>0</v>
      </c>
      <c r="S21" s="201">
        <f t="shared" si="17"/>
        <v>0</v>
      </c>
      <c r="T21" s="195">
        <f t="shared" si="21"/>
        <v>30</v>
      </c>
      <c r="U21" s="201">
        <f t="shared" si="22"/>
        <v>0</v>
      </c>
      <c r="V21" s="26"/>
      <c r="W21" s="4"/>
      <c r="X21">
        <f t="shared" si="38"/>
        <v>24</v>
      </c>
      <c r="Y21">
        <f t="shared" si="39"/>
        <v>5</v>
      </c>
      <c r="Z21">
        <f t="shared" si="40"/>
        <v>0</v>
      </c>
      <c r="AA21">
        <f t="shared" si="41"/>
        <v>0</v>
      </c>
      <c r="AB21">
        <f t="shared" si="42"/>
        <v>0</v>
      </c>
      <c r="AC21">
        <f t="shared" si="43"/>
        <v>0</v>
      </c>
      <c r="AD21">
        <f t="shared" si="44"/>
        <v>0</v>
      </c>
      <c r="AE21">
        <f t="shared" si="45"/>
        <v>0</v>
      </c>
      <c r="AF21">
        <f t="shared" si="46"/>
        <v>0</v>
      </c>
      <c r="AG21">
        <f t="shared" si="47"/>
        <v>0</v>
      </c>
      <c r="AH21">
        <f t="shared" si="48"/>
        <v>0</v>
      </c>
      <c r="AI21">
        <f t="shared" si="49"/>
        <v>0</v>
      </c>
      <c r="AL21">
        <f t="shared" si="26"/>
        <v>0</v>
      </c>
      <c r="AM21">
        <f t="shared" si="27"/>
        <v>0</v>
      </c>
      <c r="AN21">
        <f t="shared" si="28"/>
        <v>0</v>
      </c>
      <c r="AO21">
        <f t="shared" si="29"/>
        <v>0</v>
      </c>
      <c r="AP21">
        <f t="shared" si="30"/>
        <v>0</v>
      </c>
      <c r="AQ21">
        <f t="shared" si="31"/>
        <v>0</v>
      </c>
      <c r="AR21">
        <f t="shared" si="32"/>
        <v>0</v>
      </c>
      <c r="AS21">
        <f t="shared" si="33"/>
        <v>0</v>
      </c>
      <c r="AT21">
        <f t="shared" si="34"/>
        <v>0</v>
      </c>
      <c r="AU21">
        <f t="shared" si="35"/>
        <v>0</v>
      </c>
      <c r="AV21">
        <f t="shared" si="36"/>
        <v>0</v>
      </c>
      <c r="AW21">
        <f t="shared" si="37"/>
        <v>0</v>
      </c>
      <c r="BA21" s="187">
        <f t="shared" si="18"/>
        <v>37</v>
      </c>
      <c r="BB21" s="187">
        <f t="shared" si="1"/>
        <v>5</v>
      </c>
      <c r="BC21" s="187">
        <f t="shared" si="1"/>
        <v>0</v>
      </c>
      <c r="BD21" s="187">
        <f t="shared" si="1"/>
        <v>0</v>
      </c>
      <c r="BE21" s="187">
        <f t="shared" si="1"/>
        <v>0</v>
      </c>
      <c r="BF21" s="187">
        <f t="shared" si="1"/>
        <v>0</v>
      </c>
      <c r="BG21" s="187">
        <f t="shared" si="1"/>
        <v>0</v>
      </c>
      <c r="BH21" s="187">
        <f t="shared" si="1"/>
        <v>0</v>
      </c>
      <c r="BI21" s="187">
        <f t="shared" si="1"/>
        <v>0</v>
      </c>
      <c r="BJ21" s="187">
        <f t="shared" si="1"/>
        <v>0</v>
      </c>
      <c r="BK21" s="187">
        <f t="shared" si="1"/>
        <v>0</v>
      </c>
      <c r="BL21" s="187">
        <f t="shared" si="1"/>
        <v>0</v>
      </c>
      <c r="BM21" s="71"/>
      <c r="BN21" s="191">
        <v>3</v>
      </c>
      <c r="BO21" s="191">
        <v>1</v>
      </c>
      <c r="BP21" s="191">
        <v>0</v>
      </c>
      <c r="BQ21" s="191">
        <v>0</v>
      </c>
      <c r="BR21" s="191">
        <v>0</v>
      </c>
      <c r="BS21" s="191">
        <v>0</v>
      </c>
      <c r="BT21" s="191">
        <v>0</v>
      </c>
      <c r="BU21" s="191">
        <v>0</v>
      </c>
      <c r="BV21" s="191">
        <v>0</v>
      </c>
      <c r="BW21" s="191">
        <v>0</v>
      </c>
      <c r="BX21" s="191">
        <v>0</v>
      </c>
      <c r="BY21" s="191">
        <v>0</v>
      </c>
      <c r="CA21" s="190">
        <v>53</v>
      </c>
      <c r="CB21" s="190">
        <v>0</v>
      </c>
      <c r="CC21" s="190">
        <v>1</v>
      </c>
      <c r="CD21" s="190">
        <v>0</v>
      </c>
      <c r="CE21" s="190">
        <v>0</v>
      </c>
      <c r="CF21" s="190">
        <v>0</v>
      </c>
      <c r="CG21" s="190">
        <v>0</v>
      </c>
      <c r="CH21" s="190">
        <v>0</v>
      </c>
      <c r="CI21" s="190">
        <v>0</v>
      </c>
      <c r="CJ21" s="190">
        <v>0</v>
      </c>
      <c r="CK21" s="190">
        <v>0</v>
      </c>
      <c r="CL21" s="190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195">
        <f t="shared" si="19"/>
        <v>37</v>
      </c>
      <c r="C22" s="201">
        <f t="shared" si="20"/>
        <v>1</v>
      </c>
      <c r="D22" s="195">
        <f t="shared" si="2"/>
        <v>5</v>
      </c>
      <c r="E22" s="201">
        <f t="shared" si="3"/>
        <v>0</v>
      </c>
      <c r="F22" s="195">
        <f t="shared" si="4"/>
        <v>0</v>
      </c>
      <c r="G22" s="201">
        <f t="shared" si="5"/>
        <v>0</v>
      </c>
      <c r="H22" s="195">
        <f t="shared" si="6"/>
        <v>0</v>
      </c>
      <c r="I22" s="201">
        <f t="shared" si="7"/>
        <v>0</v>
      </c>
      <c r="J22" s="195">
        <f t="shared" si="8"/>
        <v>0</v>
      </c>
      <c r="K22" s="201">
        <f t="shared" si="9"/>
        <v>0</v>
      </c>
      <c r="L22" s="195">
        <f t="shared" si="10"/>
        <v>0</v>
      </c>
      <c r="M22" s="201">
        <f t="shared" si="11"/>
        <v>0</v>
      </c>
      <c r="N22" s="195">
        <f t="shared" si="12"/>
        <v>0</v>
      </c>
      <c r="O22" s="201">
        <f t="shared" si="13"/>
        <v>0</v>
      </c>
      <c r="P22" s="195">
        <f t="shared" si="14"/>
        <v>0</v>
      </c>
      <c r="Q22" s="201">
        <f t="shared" si="15"/>
        <v>0</v>
      </c>
      <c r="R22" s="195">
        <f t="shared" si="16"/>
        <v>0</v>
      </c>
      <c r="S22" s="201">
        <f t="shared" si="17"/>
        <v>0</v>
      </c>
      <c r="T22" s="195">
        <f t="shared" si="21"/>
        <v>42</v>
      </c>
      <c r="U22" s="201">
        <f t="shared" si="22"/>
        <v>1</v>
      </c>
      <c r="V22" s="26"/>
      <c r="W22" s="4"/>
      <c r="X22">
        <f t="shared" si="38"/>
        <v>28</v>
      </c>
      <c r="Y22">
        <f t="shared" si="39"/>
        <v>2</v>
      </c>
      <c r="Z22">
        <f t="shared" si="40"/>
        <v>0</v>
      </c>
      <c r="AA22">
        <f t="shared" si="41"/>
        <v>0</v>
      </c>
      <c r="AB22">
        <f t="shared" si="42"/>
        <v>0</v>
      </c>
      <c r="AC22">
        <f t="shared" si="43"/>
        <v>0</v>
      </c>
      <c r="AD22">
        <f t="shared" si="44"/>
        <v>0</v>
      </c>
      <c r="AE22">
        <f t="shared" si="45"/>
        <v>0</v>
      </c>
      <c r="AF22">
        <f t="shared" si="46"/>
        <v>0</v>
      </c>
      <c r="AG22">
        <f t="shared" si="47"/>
        <v>0</v>
      </c>
      <c r="AH22">
        <f t="shared" si="48"/>
        <v>0</v>
      </c>
      <c r="AI22">
        <f t="shared" si="49"/>
        <v>0</v>
      </c>
      <c r="AL22">
        <f t="shared" si="26"/>
        <v>1</v>
      </c>
      <c r="AM22">
        <f t="shared" si="27"/>
        <v>0</v>
      </c>
      <c r="AN22">
        <f t="shared" si="28"/>
        <v>0</v>
      </c>
      <c r="AO22">
        <f t="shared" si="29"/>
        <v>0</v>
      </c>
      <c r="AP22">
        <f t="shared" si="30"/>
        <v>0</v>
      </c>
      <c r="AQ22">
        <f t="shared" si="31"/>
        <v>0</v>
      </c>
      <c r="AR22">
        <f t="shared" si="32"/>
        <v>0</v>
      </c>
      <c r="AS22">
        <f t="shared" si="33"/>
        <v>0</v>
      </c>
      <c r="AT22">
        <f t="shared" si="34"/>
        <v>0</v>
      </c>
      <c r="AU22">
        <f t="shared" si="35"/>
        <v>0</v>
      </c>
      <c r="AV22">
        <f t="shared" si="36"/>
        <v>0</v>
      </c>
      <c r="AW22">
        <f t="shared" si="37"/>
        <v>0</v>
      </c>
      <c r="BA22" s="187">
        <f t="shared" si="18"/>
        <v>41</v>
      </c>
      <c r="BB22" s="187">
        <f t="shared" si="1"/>
        <v>5</v>
      </c>
      <c r="BC22" s="187">
        <f t="shared" si="1"/>
        <v>0</v>
      </c>
      <c r="BD22" s="187">
        <f t="shared" si="1"/>
        <v>0</v>
      </c>
      <c r="BE22" s="187">
        <f t="shared" si="1"/>
        <v>0</v>
      </c>
      <c r="BF22" s="187">
        <f t="shared" si="1"/>
        <v>0</v>
      </c>
      <c r="BG22" s="187">
        <f t="shared" si="1"/>
        <v>0</v>
      </c>
      <c r="BH22" s="187">
        <f t="shared" si="1"/>
        <v>0</v>
      </c>
      <c r="BI22" s="187">
        <f t="shared" si="1"/>
        <v>0</v>
      </c>
      <c r="BJ22" s="187">
        <f t="shared" si="1"/>
        <v>0</v>
      </c>
      <c r="BK22" s="187">
        <f t="shared" si="1"/>
        <v>0</v>
      </c>
      <c r="BL22" s="187">
        <f t="shared" si="1"/>
        <v>0</v>
      </c>
      <c r="BM22" s="71"/>
      <c r="BN22" s="191">
        <v>0</v>
      </c>
      <c r="BO22" s="191">
        <v>0</v>
      </c>
      <c r="BP22" s="191">
        <v>0</v>
      </c>
      <c r="BQ22" s="191">
        <v>0</v>
      </c>
      <c r="BR22" s="191">
        <v>0</v>
      </c>
      <c r="BS22" s="191">
        <v>0</v>
      </c>
      <c r="BT22" s="191">
        <v>0</v>
      </c>
      <c r="BU22" s="191">
        <v>0</v>
      </c>
      <c r="BV22" s="191">
        <v>0</v>
      </c>
      <c r="BW22" s="191">
        <v>0</v>
      </c>
      <c r="BX22" s="191">
        <v>0</v>
      </c>
      <c r="BY22" s="191">
        <v>0</v>
      </c>
      <c r="CA22" s="190">
        <v>58</v>
      </c>
      <c r="CB22" s="190">
        <v>9</v>
      </c>
      <c r="CC22" s="190">
        <v>0</v>
      </c>
      <c r="CD22" s="190">
        <v>0</v>
      </c>
      <c r="CE22" s="190">
        <v>0</v>
      </c>
      <c r="CF22" s="190">
        <v>0</v>
      </c>
      <c r="CG22" s="190">
        <v>0</v>
      </c>
      <c r="CH22" s="190">
        <v>0</v>
      </c>
      <c r="CI22" s="190">
        <v>0</v>
      </c>
      <c r="CJ22" s="190">
        <v>0</v>
      </c>
      <c r="CK22" s="190">
        <v>0</v>
      </c>
      <c r="CL22" s="190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195">
        <f t="shared" si="19"/>
        <v>41</v>
      </c>
      <c r="C23" s="201">
        <f t="shared" si="20"/>
        <v>1</v>
      </c>
      <c r="D23" s="195">
        <f t="shared" si="2"/>
        <v>5</v>
      </c>
      <c r="E23" s="201">
        <f t="shared" si="3"/>
        <v>0</v>
      </c>
      <c r="F23" s="195">
        <f t="shared" si="4"/>
        <v>0</v>
      </c>
      <c r="G23" s="201">
        <f t="shared" si="5"/>
        <v>0</v>
      </c>
      <c r="H23" s="195">
        <f t="shared" si="6"/>
        <v>0</v>
      </c>
      <c r="I23" s="201">
        <f t="shared" si="7"/>
        <v>0</v>
      </c>
      <c r="J23" s="195">
        <f t="shared" si="8"/>
        <v>0</v>
      </c>
      <c r="K23" s="201">
        <f t="shared" si="9"/>
        <v>0</v>
      </c>
      <c r="L23" s="195">
        <f t="shared" si="10"/>
        <v>0</v>
      </c>
      <c r="M23" s="201">
        <f t="shared" si="11"/>
        <v>0</v>
      </c>
      <c r="N23" s="195">
        <f t="shared" si="12"/>
        <v>0</v>
      </c>
      <c r="O23" s="201">
        <f t="shared" si="13"/>
        <v>0</v>
      </c>
      <c r="P23" s="195">
        <f t="shared" si="14"/>
        <v>0</v>
      </c>
      <c r="Q23" s="201">
        <f t="shared" si="15"/>
        <v>0</v>
      </c>
      <c r="R23" s="195">
        <f t="shared" si="16"/>
        <v>0</v>
      </c>
      <c r="S23" s="201">
        <f t="shared" si="17"/>
        <v>0</v>
      </c>
      <c r="T23" s="195">
        <f t="shared" si="21"/>
        <v>46</v>
      </c>
      <c r="U23" s="201">
        <f>SUM(C23,E23,G23,I23,K23,M23,O23,Q23,S23)</f>
        <v>1</v>
      </c>
      <c r="V23" s="26"/>
      <c r="W23" s="4"/>
      <c r="X23">
        <f t="shared" si="38"/>
        <v>27</v>
      </c>
      <c r="Y23">
        <f t="shared" si="39"/>
        <v>3</v>
      </c>
      <c r="Z23">
        <f t="shared" si="40"/>
        <v>0</v>
      </c>
      <c r="AA23">
        <f t="shared" si="41"/>
        <v>0</v>
      </c>
      <c r="AB23">
        <f t="shared" si="42"/>
        <v>0</v>
      </c>
      <c r="AC23">
        <f t="shared" si="43"/>
        <v>0</v>
      </c>
      <c r="AD23">
        <f t="shared" si="44"/>
        <v>0</v>
      </c>
      <c r="AE23">
        <f t="shared" si="45"/>
        <v>0</v>
      </c>
      <c r="AF23">
        <f t="shared" si="46"/>
        <v>0</v>
      </c>
      <c r="AG23">
        <f t="shared" si="47"/>
        <v>0</v>
      </c>
      <c r="AH23">
        <f t="shared" si="48"/>
        <v>0</v>
      </c>
      <c r="AI23">
        <f t="shared" si="49"/>
        <v>0</v>
      </c>
      <c r="AL23">
        <f t="shared" si="26"/>
        <v>0</v>
      </c>
      <c r="AM23">
        <f t="shared" si="27"/>
        <v>0</v>
      </c>
      <c r="AN23">
        <f t="shared" si="28"/>
        <v>0</v>
      </c>
      <c r="AO23">
        <f t="shared" si="29"/>
        <v>0</v>
      </c>
      <c r="AP23">
        <f t="shared" si="30"/>
        <v>0</v>
      </c>
      <c r="AQ23">
        <f t="shared" si="31"/>
        <v>0</v>
      </c>
      <c r="AR23">
        <f t="shared" si="32"/>
        <v>0</v>
      </c>
      <c r="AS23">
        <f t="shared" si="33"/>
        <v>0</v>
      </c>
      <c r="AT23">
        <f t="shared" si="34"/>
        <v>0</v>
      </c>
      <c r="AU23">
        <f t="shared" si="35"/>
        <v>0</v>
      </c>
      <c r="AV23">
        <f t="shared" si="36"/>
        <v>0</v>
      </c>
      <c r="AW23">
        <f t="shared" si="37"/>
        <v>0</v>
      </c>
      <c r="BA23" s="187">
        <f t="shared" si="18"/>
        <v>54</v>
      </c>
      <c r="BB23" s="187">
        <f t="shared" ref="BB23:BB31" si="50">BO19+CB19</f>
        <v>8</v>
      </c>
      <c r="BC23" s="187">
        <f t="shared" ref="BC23:BC31" si="51">BP19+CC19</f>
        <v>1</v>
      </c>
      <c r="BD23" s="187">
        <f t="shared" ref="BD23:BD31" si="52">BQ19+CD19</f>
        <v>0</v>
      </c>
      <c r="BE23" s="187">
        <f t="shared" ref="BE23:BE31" si="53">BR19+CE19</f>
        <v>0</v>
      </c>
      <c r="BF23" s="187">
        <f t="shared" ref="BF23:BF31" si="54">BS19+CF19</f>
        <v>0</v>
      </c>
      <c r="BG23" s="187">
        <f t="shared" ref="BG23:BG31" si="55">BT19+CG19</f>
        <v>0</v>
      </c>
      <c r="BH23" s="187">
        <f t="shared" ref="BH23:BH31" si="56">BU19+CH19</f>
        <v>0</v>
      </c>
      <c r="BI23" s="187">
        <f t="shared" ref="BI23:BI31" si="57">BV19+CI19</f>
        <v>0</v>
      </c>
      <c r="BJ23" s="187">
        <f t="shared" ref="BJ23:BJ31" si="58">BW19+CJ19</f>
        <v>0</v>
      </c>
      <c r="BK23" s="187">
        <f t="shared" ref="BK23:BK31" si="59">BX19+CK19</f>
        <v>0</v>
      </c>
      <c r="BL23" s="187">
        <f t="shared" ref="BL23:BL31" si="60">BY19+CL19</f>
        <v>0</v>
      </c>
      <c r="BM23" s="71"/>
      <c r="BN23" s="191">
        <v>1</v>
      </c>
      <c r="BO23" s="191">
        <v>0</v>
      </c>
      <c r="BP23" s="191">
        <v>0</v>
      </c>
      <c r="BQ23" s="191">
        <v>0</v>
      </c>
      <c r="BR23" s="191">
        <v>0</v>
      </c>
      <c r="BS23" s="191">
        <v>0</v>
      </c>
      <c r="BT23" s="191">
        <v>0</v>
      </c>
      <c r="BU23" s="191">
        <v>0</v>
      </c>
      <c r="BV23" s="191">
        <v>0</v>
      </c>
      <c r="BW23" s="191">
        <v>0</v>
      </c>
      <c r="BX23" s="191">
        <v>0</v>
      </c>
      <c r="BY23" s="191">
        <v>0</v>
      </c>
      <c r="CA23" s="190">
        <v>33</v>
      </c>
      <c r="CB23" s="190">
        <v>7</v>
      </c>
      <c r="CC23" s="190">
        <v>2</v>
      </c>
      <c r="CD23" s="190">
        <v>0</v>
      </c>
      <c r="CE23" s="190">
        <v>0</v>
      </c>
      <c r="CF23" s="190">
        <v>0</v>
      </c>
      <c r="CG23" s="190">
        <v>0</v>
      </c>
      <c r="CH23" s="190">
        <v>0</v>
      </c>
      <c r="CI23" s="190">
        <v>0</v>
      </c>
      <c r="CJ23" s="190">
        <v>0</v>
      </c>
      <c r="CK23" s="190">
        <v>0</v>
      </c>
      <c r="CL23" s="190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195">
        <f t="shared" si="19"/>
        <v>54</v>
      </c>
      <c r="C24" s="201">
        <f t="shared" si="20"/>
        <v>1</v>
      </c>
      <c r="D24" s="195">
        <f t="shared" si="2"/>
        <v>8</v>
      </c>
      <c r="E24" s="201">
        <f t="shared" si="3"/>
        <v>0</v>
      </c>
      <c r="F24" s="195">
        <f t="shared" si="4"/>
        <v>1</v>
      </c>
      <c r="G24" s="201">
        <f t="shared" si="5"/>
        <v>0</v>
      </c>
      <c r="H24" s="195">
        <f t="shared" si="6"/>
        <v>0</v>
      </c>
      <c r="I24" s="201">
        <f t="shared" si="7"/>
        <v>0</v>
      </c>
      <c r="J24" s="195">
        <f t="shared" si="8"/>
        <v>0</v>
      </c>
      <c r="K24" s="201">
        <f t="shared" si="9"/>
        <v>0</v>
      </c>
      <c r="L24" s="195">
        <f t="shared" si="10"/>
        <v>0</v>
      </c>
      <c r="M24" s="201">
        <f t="shared" si="11"/>
        <v>0</v>
      </c>
      <c r="N24" s="195">
        <f t="shared" si="12"/>
        <v>0</v>
      </c>
      <c r="O24" s="201">
        <f t="shared" si="13"/>
        <v>0</v>
      </c>
      <c r="P24" s="195">
        <f t="shared" si="14"/>
        <v>0</v>
      </c>
      <c r="Q24" s="201">
        <f t="shared" si="15"/>
        <v>0</v>
      </c>
      <c r="R24" s="195">
        <f t="shared" si="16"/>
        <v>0</v>
      </c>
      <c r="S24" s="201">
        <f t="shared" si="17"/>
        <v>0</v>
      </c>
      <c r="T24" s="195">
        <f t="shared" si="21"/>
        <v>63</v>
      </c>
      <c r="U24" s="201">
        <f t="shared" si="22"/>
        <v>1</v>
      </c>
      <c r="V24" s="26"/>
      <c r="W24" s="4"/>
      <c r="X24">
        <f t="shared" si="38"/>
        <v>37</v>
      </c>
      <c r="Y24">
        <f t="shared" si="39"/>
        <v>5</v>
      </c>
      <c r="Z24">
        <f t="shared" si="40"/>
        <v>0</v>
      </c>
      <c r="AA24">
        <f t="shared" si="41"/>
        <v>0</v>
      </c>
      <c r="AB24">
        <f t="shared" si="42"/>
        <v>0</v>
      </c>
      <c r="AC24">
        <f t="shared" si="43"/>
        <v>0</v>
      </c>
      <c r="AD24">
        <f t="shared" si="44"/>
        <v>0</v>
      </c>
      <c r="AE24">
        <f t="shared" si="45"/>
        <v>0</v>
      </c>
      <c r="AF24">
        <f t="shared" si="46"/>
        <v>0</v>
      </c>
      <c r="AG24">
        <f t="shared" si="47"/>
        <v>0</v>
      </c>
      <c r="AH24">
        <f t="shared" si="48"/>
        <v>0</v>
      </c>
      <c r="AI24">
        <f t="shared" si="49"/>
        <v>0</v>
      </c>
      <c r="AL24">
        <f t="shared" si="26"/>
        <v>1</v>
      </c>
      <c r="AM24">
        <f t="shared" si="27"/>
        <v>0</v>
      </c>
      <c r="AN24">
        <f t="shared" si="28"/>
        <v>0</v>
      </c>
      <c r="AO24">
        <f t="shared" si="29"/>
        <v>0</v>
      </c>
      <c r="AP24">
        <f t="shared" si="30"/>
        <v>0</v>
      </c>
      <c r="AQ24">
        <f t="shared" si="31"/>
        <v>0</v>
      </c>
      <c r="AR24">
        <f t="shared" si="32"/>
        <v>0</v>
      </c>
      <c r="AS24">
        <f t="shared" si="33"/>
        <v>0</v>
      </c>
      <c r="AT24">
        <f t="shared" si="34"/>
        <v>0</v>
      </c>
      <c r="AU24">
        <f t="shared" si="35"/>
        <v>0</v>
      </c>
      <c r="AV24">
        <f t="shared" si="36"/>
        <v>0</v>
      </c>
      <c r="AW24">
        <f t="shared" si="37"/>
        <v>0</v>
      </c>
      <c r="BA24" s="187">
        <f t="shared" si="18"/>
        <v>62</v>
      </c>
      <c r="BB24" s="187">
        <f t="shared" si="50"/>
        <v>7</v>
      </c>
      <c r="BC24" s="187">
        <f t="shared" si="51"/>
        <v>1</v>
      </c>
      <c r="BD24" s="187">
        <f t="shared" si="52"/>
        <v>0</v>
      </c>
      <c r="BE24" s="187">
        <f t="shared" si="53"/>
        <v>0</v>
      </c>
      <c r="BF24" s="187">
        <f t="shared" si="54"/>
        <v>0</v>
      </c>
      <c r="BG24" s="187">
        <f t="shared" si="55"/>
        <v>0</v>
      </c>
      <c r="BH24" s="187">
        <f t="shared" si="56"/>
        <v>0</v>
      </c>
      <c r="BI24" s="187">
        <f t="shared" si="57"/>
        <v>0</v>
      </c>
      <c r="BJ24" s="187">
        <f t="shared" si="58"/>
        <v>0</v>
      </c>
      <c r="BK24" s="187">
        <f t="shared" si="59"/>
        <v>0</v>
      </c>
      <c r="BL24" s="187">
        <f t="shared" si="60"/>
        <v>0</v>
      </c>
      <c r="BM24" s="71"/>
      <c r="BN24" s="191">
        <v>0</v>
      </c>
      <c r="BO24" s="191">
        <v>0</v>
      </c>
      <c r="BP24" s="191">
        <v>0</v>
      </c>
      <c r="BQ24" s="191">
        <v>0</v>
      </c>
      <c r="BR24" s="191">
        <v>0</v>
      </c>
      <c r="BS24" s="191">
        <v>0</v>
      </c>
      <c r="BT24" s="191">
        <v>0</v>
      </c>
      <c r="BU24" s="191">
        <v>0</v>
      </c>
      <c r="BV24" s="191">
        <v>0</v>
      </c>
      <c r="BW24" s="191">
        <v>0</v>
      </c>
      <c r="BX24" s="191">
        <v>0</v>
      </c>
      <c r="BY24" s="191">
        <v>0</v>
      </c>
      <c r="CA24" s="190">
        <v>13</v>
      </c>
      <c r="CB24" s="190">
        <v>3</v>
      </c>
      <c r="CC24" s="190">
        <v>0</v>
      </c>
      <c r="CD24" s="190">
        <v>1</v>
      </c>
      <c r="CE24" s="190">
        <v>0</v>
      </c>
      <c r="CF24" s="190">
        <v>0</v>
      </c>
      <c r="CG24" s="190">
        <v>0</v>
      </c>
      <c r="CH24" s="190">
        <v>0</v>
      </c>
      <c r="CI24" s="190">
        <v>0</v>
      </c>
      <c r="CJ24" s="190">
        <v>0</v>
      </c>
      <c r="CK24" s="190">
        <v>0</v>
      </c>
      <c r="CL24" s="190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195">
        <f t="shared" si="19"/>
        <v>62</v>
      </c>
      <c r="C25" s="201">
        <f t="shared" si="20"/>
        <v>0</v>
      </c>
      <c r="D25" s="195">
        <f t="shared" si="2"/>
        <v>7</v>
      </c>
      <c r="E25" s="201">
        <f t="shared" si="3"/>
        <v>0</v>
      </c>
      <c r="F25" s="195">
        <f t="shared" si="4"/>
        <v>1</v>
      </c>
      <c r="G25" s="201">
        <f t="shared" si="5"/>
        <v>0</v>
      </c>
      <c r="H25" s="195">
        <f t="shared" si="6"/>
        <v>0</v>
      </c>
      <c r="I25" s="201">
        <f t="shared" si="7"/>
        <v>0</v>
      </c>
      <c r="J25" s="195">
        <f t="shared" si="8"/>
        <v>0</v>
      </c>
      <c r="K25" s="201">
        <f t="shared" si="9"/>
        <v>0</v>
      </c>
      <c r="L25" s="195">
        <f t="shared" si="10"/>
        <v>0</v>
      </c>
      <c r="M25" s="201">
        <f t="shared" si="11"/>
        <v>0</v>
      </c>
      <c r="N25" s="195">
        <f t="shared" si="12"/>
        <v>0</v>
      </c>
      <c r="O25" s="201">
        <f t="shared" si="13"/>
        <v>0</v>
      </c>
      <c r="P25" s="195">
        <f t="shared" si="14"/>
        <v>0</v>
      </c>
      <c r="Q25" s="201">
        <f t="shared" si="15"/>
        <v>0</v>
      </c>
      <c r="R25" s="195">
        <f t="shared" si="16"/>
        <v>0</v>
      </c>
      <c r="S25" s="201">
        <f t="shared" si="17"/>
        <v>0</v>
      </c>
      <c r="T25" s="195">
        <f t="shared" si="21"/>
        <v>70</v>
      </c>
      <c r="U25" s="201">
        <f t="shared" si="22"/>
        <v>0</v>
      </c>
      <c r="V25" s="26"/>
      <c r="W25" s="4"/>
      <c r="X25">
        <f t="shared" si="38"/>
        <v>41</v>
      </c>
      <c r="Y25">
        <f t="shared" si="39"/>
        <v>5</v>
      </c>
      <c r="Z25">
        <f t="shared" si="40"/>
        <v>0</v>
      </c>
      <c r="AA25">
        <f t="shared" si="41"/>
        <v>0</v>
      </c>
      <c r="AB25">
        <f t="shared" si="42"/>
        <v>0</v>
      </c>
      <c r="AC25">
        <f t="shared" si="43"/>
        <v>0</v>
      </c>
      <c r="AD25">
        <f t="shared" si="44"/>
        <v>0</v>
      </c>
      <c r="AE25">
        <f t="shared" si="45"/>
        <v>0</v>
      </c>
      <c r="AF25">
        <f t="shared" si="46"/>
        <v>0</v>
      </c>
      <c r="AG25">
        <f t="shared" si="47"/>
        <v>0</v>
      </c>
      <c r="AH25">
        <f t="shared" si="48"/>
        <v>0</v>
      </c>
      <c r="AI25">
        <f t="shared" si="49"/>
        <v>0</v>
      </c>
      <c r="AL25">
        <f t="shared" si="26"/>
        <v>1</v>
      </c>
      <c r="AM25">
        <f t="shared" si="27"/>
        <v>0</v>
      </c>
      <c r="AN25">
        <f t="shared" si="28"/>
        <v>0</v>
      </c>
      <c r="AO25">
        <f t="shared" si="29"/>
        <v>0</v>
      </c>
      <c r="AP25">
        <f t="shared" si="30"/>
        <v>0</v>
      </c>
      <c r="AQ25">
        <f t="shared" si="31"/>
        <v>0</v>
      </c>
      <c r="AR25">
        <f t="shared" si="32"/>
        <v>0</v>
      </c>
      <c r="AS25">
        <f t="shared" si="33"/>
        <v>0</v>
      </c>
      <c r="AT25">
        <f t="shared" si="34"/>
        <v>0</v>
      </c>
      <c r="AU25">
        <f t="shared" si="35"/>
        <v>0</v>
      </c>
      <c r="AV25">
        <f t="shared" si="36"/>
        <v>0</v>
      </c>
      <c r="AW25">
        <f t="shared" si="37"/>
        <v>0</v>
      </c>
      <c r="BA25" s="187">
        <f t="shared" si="18"/>
        <v>56</v>
      </c>
      <c r="BB25" s="187">
        <f t="shared" si="50"/>
        <v>1</v>
      </c>
      <c r="BC25" s="187">
        <f t="shared" si="51"/>
        <v>1</v>
      </c>
      <c r="BD25" s="187">
        <f t="shared" si="52"/>
        <v>0</v>
      </c>
      <c r="BE25" s="187">
        <f t="shared" si="53"/>
        <v>0</v>
      </c>
      <c r="BF25" s="187">
        <f t="shared" si="54"/>
        <v>0</v>
      </c>
      <c r="BG25" s="187">
        <f t="shared" si="55"/>
        <v>0</v>
      </c>
      <c r="BH25" s="187">
        <f t="shared" si="56"/>
        <v>0</v>
      </c>
      <c r="BI25" s="187">
        <f t="shared" si="57"/>
        <v>0</v>
      </c>
      <c r="BJ25" s="187">
        <f t="shared" si="58"/>
        <v>0</v>
      </c>
      <c r="BK25" s="187">
        <f t="shared" si="59"/>
        <v>0</v>
      </c>
      <c r="BL25" s="187">
        <f t="shared" si="60"/>
        <v>0</v>
      </c>
      <c r="BM25" s="71"/>
      <c r="BN25" s="191">
        <v>1</v>
      </c>
      <c r="BO25" s="191">
        <v>0</v>
      </c>
      <c r="BP25" s="191">
        <v>0</v>
      </c>
      <c r="BQ25" s="191">
        <v>0</v>
      </c>
      <c r="BR25" s="191">
        <v>0</v>
      </c>
      <c r="BS25" s="191">
        <v>0</v>
      </c>
      <c r="BT25" s="191">
        <v>0</v>
      </c>
      <c r="BU25" s="191">
        <v>0</v>
      </c>
      <c r="BV25" s="191">
        <v>0</v>
      </c>
      <c r="BW25" s="191">
        <v>0</v>
      </c>
      <c r="BX25" s="191">
        <v>0</v>
      </c>
      <c r="BY25" s="191">
        <v>0</v>
      </c>
      <c r="CA25" s="190">
        <v>15</v>
      </c>
      <c r="CB25" s="190">
        <v>1</v>
      </c>
      <c r="CC25" s="190">
        <v>0</v>
      </c>
      <c r="CD25" s="190">
        <v>0</v>
      </c>
      <c r="CE25" s="190">
        <v>0</v>
      </c>
      <c r="CF25" s="190">
        <v>0</v>
      </c>
      <c r="CG25" s="190">
        <v>0</v>
      </c>
      <c r="CH25" s="190">
        <v>0</v>
      </c>
      <c r="CI25" s="190">
        <v>0</v>
      </c>
      <c r="CJ25" s="190">
        <v>0</v>
      </c>
      <c r="CK25" s="190">
        <v>0</v>
      </c>
      <c r="CL25" s="190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195">
        <f t="shared" si="19"/>
        <v>56</v>
      </c>
      <c r="C26" s="201">
        <f t="shared" si="20"/>
        <v>3</v>
      </c>
      <c r="D26" s="195">
        <f t="shared" si="2"/>
        <v>1</v>
      </c>
      <c r="E26" s="201">
        <f t="shared" si="3"/>
        <v>1</v>
      </c>
      <c r="F26" s="195">
        <f t="shared" si="4"/>
        <v>1</v>
      </c>
      <c r="G26" s="201">
        <f t="shared" si="5"/>
        <v>0</v>
      </c>
      <c r="H26" s="195">
        <f t="shared" si="6"/>
        <v>0</v>
      </c>
      <c r="I26" s="201">
        <f t="shared" si="7"/>
        <v>0</v>
      </c>
      <c r="J26" s="195">
        <f t="shared" si="8"/>
        <v>0</v>
      </c>
      <c r="K26" s="201">
        <f t="shared" si="9"/>
        <v>0</v>
      </c>
      <c r="L26" s="195">
        <f t="shared" si="10"/>
        <v>0</v>
      </c>
      <c r="M26" s="201">
        <f t="shared" si="11"/>
        <v>0</v>
      </c>
      <c r="N26" s="195">
        <f t="shared" si="12"/>
        <v>0</v>
      </c>
      <c r="O26" s="201">
        <f t="shared" si="13"/>
        <v>0</v>
      </c>
      <c r="P26" s="195">
        <f t="shared" si="14"/>
        <v>0</v>
      </c>
      <c r="Q26" s="201">
        <f t="shared" si="15"/>
        <v>0</v>
      </c>
      <c r="R26" s="195">
        <f t="shared" si="16"/>
        <v>0</v>
      </c>
      <c r="S26" s="201">
        <f t="shared" si="17"/>
        <v>0</v>
      </c>
      <c r="T26" s="195">
        <f t="shared" si="21"/>
        <v>58</v>
      </c>
      <c r="U26" s="201">
        <f t="shared" si="22"/>
        <v>4</v>
      </c>
      <c r="V26" s="26"/>
      <c r="W26" s="4"/>
      <c r="X26">
        <f t="shared" si="38"/>
        <v>54</v>
      </c>
      <c r="Y26">
        <f t="shared" si="39"/>
        <v>8</v>
      </c>
      <c r="Z26">
        <f t="shared" si="40"/>
        <v>1</v>
      </c>
      <c r="AA26">
        <f t="shared" si="41"/>
        <v>0</v>
      </c>
      <c r="AB26">
        <f t="shared" si="42"/>
        <v>0</v>
      </c>
      <c r="AC26">
        <f t="shared" si="43"/>
        <v>0</v>
      </c>
      <c r="AD26">
        <f t="shared" si="44"/>
        <v>0</v>
      </c>
      <c r="AE26">
        <f t="shared" si="45"/>
        <v>0</v>
      </c>
      <c r="AF26">
        <f t="shared" si="46"/>
        <v>0</v>
      </c>
      <c r="AG26">
        <f t="shared" si="47"/>
        <v>0</v>
      </c>
      <c r="AH26">
        <f t="shared" si="48"/>
        <v>0</v>
      </c>
      <c r="AI26">
        <f t="shared" si="49"/>
        <v>0</v>
      </c>
      <c r="AL26">
        <f t="shared" si="26"/>
        <v>1</v>
      </c>
      <c r="AM26">
        <f t="shared" si="27"/>
        <v>0</v>
      </c>
      <c r="AN26">
        <f t="shared" si="28"/>
        <v>0</v>
      </c>
      <c r="AO26">
        <f t="shared" si="29"/>
        <v>0</v>
      </c>
      <c r="AP26">
        <f t="shared" si="30"/>
        <v>0</v>
      </c>
      <c r="AQ26">
        <f t="shared" si="31"/>
        <v>0</v>
      </c>
      <c r="AR26">
        <f t="shared" si="32"/>
        <v>0</v>
      </c>
      <c r="AS26">
        <f t="shared" si="33"/>
        <v>0</v>
      </c>
      <c r="AT26">
        <f t="shared" si="34"/>
        <v>0</v>
      </c>
      <c r="AU26">
        <f t="shared" si="35"/>
        <v>0</v>
      </c>
      <c r="AV26">
        <f t="shared" si="36"/>
        <v>0</v>
      </c>
      <c r="AW26">
        <f t="shared" si="37"/>
        <v>0</v>
      </c>
      <c r="BA26" s="187">
        <f t="shared" si="18"/>
        <v>58</v>
      </c>
      <c r="BB26" s="187">
        <f t="shared" si="50"/>
        <v>9</v>
      </c>
      <c r="BC26" s="187">
        <f t="shared" si="51"/>
        <v>0</v>
      </c>
      <c r="BD26" s="187">
        <f t="shared" si="52"/>
        <v>0</v>
      </c>
      <c r="BE26" s="187">
        <f t="shared" si="53"/>
        <v>0</v>
      </c>
      <c r="BF26" s="187">
        <f t="shared" si="54"/>
        <v>0</v>
      </c>
      <c r="BG26" s="187">
        <f t="shared" si="55"/>
        <v>0</v>
      </c>
      <c r="BH26" s="187">
        <f t="shared" si="56"/>
        <v>0</v>
      </c>
      <c r="BI26" s="187">
        <f t="shared" si="57"/>
        <v>0</v>
      </c>
      <c r="BJ26" s="187">
        <f t="shared" si="58"/>
        <v>0</v>
      </c>
      <c r="BK26" s="187">
        <f t="shared" si="59"/>
        <v>0</v>
      </c>
      <c r="BL26" s="187">
        <f t="shared" si="60"/>
        <v>0</v>
      </c>
      <c r="BM26" s="71"/>
      <c r="BN26" s="191">
        <v>0</v>
      </c>
      <c r="BO26" s="191">
        <v>0</v>
      </c>
      <c r="BP26" s="191">
        <v>0</v>
      </c>
      <c r="BQ26" s="191">
        <v>0</v>
      </c>
      <c r="BR26" s="191">
        <v>0</v>
      </c>
      <c r="BS26" s="191">
        <v>0</v>
      </c>
      <c r="BT26" s="191">
        <v>0</v>
      </c>
      <c r="BU26" s="191">
        <v>0</v>
      </c>
      <c r="BV26" s="191">
        <v>0</v>
      </c>
      <c r="BW26" s="191">
        <v>0</v>
      </c>
      <c r="BX26" s="191">
        <v>0</v>
      </c>
      <c r="BY26" s="191">
        <v>0</v>
      </c>
      <c r="CA26" s="190">
        <v>12</v>
      </c>
      <c r="CB26" s="190">
        <v>5</v>
      </c>
      <c r="CC26" s="190">
        <v>0</v>
      </c>
      <c r="CD26" s="190">
        <v>0</v>
      </c>
      <c r="CE26" s="190">
        <v>0</v>
      </c>
      <c r="CF26" s="190">
        <v>0</v>
      </c>
      <c r="CG26" s="190">
        <v>0</v>
      </c>
      <c r="CH26" s="190">
        <v>0</v>
      </c>
      <c r="CI26" s="190">
        <v>0</v>
      </c>
      <c r="CJ26" s="190">
        <v>0</v>
      </c>
      <c r="CK26" s="190">
        <v>0</v>
      </c>
      <c r="CL26" s="190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195">
        <f t="shared" si="19"/>
        <v>58</v>
      </c>
      <c r="C27" s="201">
        <f t="shared" si="20"/>
        <v>0</v>
      </c>
      <c r="D27" s="195">
        <f t="shared" si="2"/>
        <v>9</v>
      </c>
      <c r="E27" s="201">
        <f t="shared" si="3"/>
        <v>0</v>
      </c>
      <c r="F27" s="195">
        <f t="shared" si="4"/>
        <v>0</v>
      </c>
      <c r="G27" s="201">
        <f t="shared" si="5"/>
        <v>0</v>
      </c>
      <c r="H27" s="195">
        <f t="shared" si="6"/>
        <v>0</v>
      </c>
      <c r="I27" s="201">
        <f t="shared" si="7"/>
        <v>0</v>
      </c>
      <c r="J27" s="195">
        <f t="shared" si="8"/>
        <v>0</v>
      </c>
      <c r="K27" s="201">
        <f t="shared" si="9"/>
        <v>0</v>
      </c>
      <c r="L27" s="195">
        <f t="shared" si="10"/>
        <v>0</v>
      </c>
      <c r="M27" s="201">
        <f t="shared" si="11"/>
        <v>0</v>
      </c>
      <c r="N27" s="195">
        <f t="shared" si="12"/>
        <v>0</v>
      </c>
      <c r="O27" s="201">
        <f t="shared" si="13"/>
        <v>0</v>
      </c>
      <c r="P27" s="195">
        <f t="shared" si="14"/>
        <v>0</v>
      </c>
      <c r="Q27" s="201">
        <f t="shared" si="15"/>
        <v>0</v>
      </c>
      <c r="R27" s="195">
        <f t="shared" si="16"/>
        <v>0</v>
      </c>
      <c r="S27" s="201">
        <f t="shared" si="17"/>
        <v>0</v>
      </c>
      <c r="T27" s="195">
        <f t="shared" si="21"/>
        <v>67</v>
      </c>
      <c r="U27" s="201">
        <f t="shared" si="22"/>
        <v>0</v>
      </c>
      <c r="V27" s="26"/>
      <c r="W27" s="4"/>
      <c r="X27">
        <f t="shared" si="38"/>
        <v>62</v>
      </c>
      <c r="Y27">
        <f t="shared" si="39"/>
        <v>7</v>
      </c>
      <c r="Z27">
        <f t="shared" si="40"/>
        <v>1</v>
      </c>
      <c r="AA27">
        <f t="shared" si="41"/>
        <v>0</v>
      </c>
      <c r="AB27">
        <f t="shared" si="42"/>
        <v>0</v>
      </c>
      <c r="AC27">
        <f t="shared" si="43"/>
        <v>0</v>
      </c>
      <c r="AD27">
        <f t="shared" si="44"/>
        <v>0</v>
      </c>
      <c r="AE27">
        <f t="shared" si="45"/>
        <v>0</v>
      </c>
      <c r="AF27">
        <f t="shared" si="46"/>
        <v>0</v>
      </c>
      <c r="AG27">
        <f t="shared" si="47"/>
        <v>0</v>
      </c>
      <c r="AH27">
        <f t="shared" si="48"/>
        <v>0</v>
      </c>
      <c r="AI27">
        <f t="shared" si="49"/>
        <v>0</v>
      </c>
      <c r="AL27">
        <f t="shared" si="26"/>
        <v>0</v>
      </c>
      <c r="AM27">
        <f t="shared" si="27"/>
        <v>0</v>
      </c>
      <c r="AN27">
        <f t="shared" si="28"/>
        <v>0</v>
      </c>
      <c r="AO27">
        <f t="shared" si="29"/>
        <v>0</v>
      </c>
      <c r="AP27">
        <f t="shared" si="30"/>
        <v>0</v>
      </c>
      <c r="AQ27">
        <f t="shared" si="31"/>
        <v>0</v>
      </c>
      <c r="AR27">
        <f t="shared" si="32"/>
        <v>0</v>
      </c>
      <c r="AS27">
        <f t="shared" si="33"/>
        <v>0</v>
      </c>
      <c r="AT27">
        <f t="shared" si="34"/>
        <v>0</v>
      </c>
      <c r="AU27">
        <f t="shared" si="35"/>
        <v>0</v>
      </c>
      <c r="AV27">
        <f t="shared" si="36"/>
        <v>0</v>
      </c>
      <c r="AW27">
        <f t="shared" si="37"/>
        <v>0</v>
      </c>
      <c r="BA27" s="187">
        <f t="shared" si="18"/>
        <v>34</v>
      </c>
      <c r="BB27" s="187">
        <f t="shared" si="50"/>
        <v>7</v>
      </c>
      <c r="BC27" s="187">
        <f t="shared" si="51"/>
        <v>2</v>
      </c>
      <c r="BD27" s="187">
        <f t="shared" si="52"/>
        <v>0</v>
      </c>
      <c r="BE27" s="187">
        <f t="shared" si="53"/>
        <v>0</v>
      </c>
      <c r="BF27" s="187">
        <f t="shared" si="54"/>
        <v>0</v>
      </c>
      <c r="BG27" s="187">
        <f t="shared" si="55"/>
        <v>0</v>
      </c>
      <c r="BH27" s="187">
        <f t="shared" si="56"/>
        <v>0</v>
      </c>
      <c r="BI27" s="187">
        <f t="shared" si="57"/>
        <v>0</v>
      </c>
      <c r="BJ27" s="187">
        <f t="shared" si="58"/>
        <v>0</v>
      </c>
      <c r="BK27" s="187">
        <f t="shared" si="59"/>
        <v>0</v>
      </c>
      <c r="BL27" s="187">
        <f t="shared" si="60"/>
        <v>0</v>
      </c>
      <c r="BM27" s="70" t="s">
        <v>77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1">
        <v>0</v>
      </c>
      <c r="BT27" s="191">
        <v>0</v>
      </c>
      <c r="BU27" s="191">
        <v>0</v>
      </c>
      <c r="BV27" s="191">
        <v>0</v>
      </c>
      <c r="BW27" s="191">
        <v>0</v>
      </c>
      <c r="BX27" s="191">
        <v>0</v>
      </c>
      <c r="BY27" s="191">
        <v>0</v>
      </c>
      <c r="CA27" s="190">
        <v>6</v>
      </c>
      <c r="CB27" s="190">
        <v>2</v>
      </c>
      <c r="CC27" s="190">
        <v>0</v>
      </c>
      <c r="CD27" s="190">
        <v>0</v>
      </c>
      <c r="CE27" s="190">
        <v>0</v>
      </c>
      <c r="CF27" s="190">
        <v>0</v>
      </c>
      <c r="CG27" s="190">
        <v>0</v>
      </c>
      <c r="CH27" s="190">
        <v>0</v>
      </c>
      <c r="CI27" s="190">
        <v>0</v>
      </c>
      <c r="CJ27" s="190">
        <v>0</v>
      </c>
      <c r="CK27" s="190">
        <v>0</v>
      </c>
      <c r="CL27" s="190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195">
        <f t="shared" si="19"/>
        <v>34</v>
      </c>
      <c r="C28" s="201">
        <f t="shared" si="20"/>
        <v>1</v>
      </c>
      <c r="D28" s="195">
        <f t="shared" si="2"/>
        <v>7</v>
      </c>
      <c r="E28" s="201">
        <f t="shared" si="3"/>
        <v>0</v>
      </c>
      <c r="F28" s="195">
        <f t="shared" si="4"/>
        <v>2</v>
      </c>
      <c r="G28" s="201">
        <f t="shared" si="5"/>
        <v>0</v>
      </c>
      <c r="H28" s="195">
        <f t="shared" si="6"/>
        <v>0</v>
      </c>
      <c r="I28" s="201">
        <f t="shared" si="7"/>
        <v>0</v>
      </c>
      <c r="J28" s="195">
        <f t="shared" si="8"/>
        <v>0</v>
      </c>
      <c r="K28" s="201">
        <f t="shared" si="9"/>
        <v>0</v>
      </c>
      <c r="L28" s="195">
        <f t="shared" si="10"/>
        <v>0</v>
      </c>
      <c r="M28" s="201">
        <f t="shared" si="11"/>
        <v>0</v>
      </c>
      <c r="N28" s="195">
        <f t="shared" si="12"/>
        <v>0</v>
      </c>
      <c r="O28" s="201">
        <f t="shared" si="13"/>
        <v>0</v>
      </c>
      <c r="P28" s="195">
        <f t="shared" si="14"/>
        <v>0</v>
      </c>
      <c r="Q28" s="201">
        <f t="shared" si="15"/>
        <v>0</v>
      </c>
      <c r="R28" s="195">
        <f t="shared" si="16"/>
        <v>0</v>
      </c>
      <c r="S28" s="201">
        <f t="shared" si="17"/>
        <v>0</v>
      </c>
      <c r="T28" s="195">
        <f t="shared" si="21"/>
        <v>43</v>
      </c>
      <c r="U28" s="201">
        <f t="shared" si="22"/>
        <v>1</v>
      </c>
      <c r="V28" s="26"/>
      <c r="W28" s="4"/>
      <c r="X28">
        <f t="shared" si="38"/>
        <v>56</v>
      </c>
      <c r="Y28">
        <f t="shared" si="39"/>
        <v>1</v>
      </c>
      <c r="Z28">
        <f t="shared" si="40"/>
        <v>1</v>
      </c>
      <c r="AA28">
        <f t="shared" si="41"/>
        <v>0</v>
      </c>
      <c r="AB28">
        <f t="shared" si="42"/>
        <v>0</v>
      </c>
      <c r="AC28">
        <f t="shared" si="43"/>
        <v>0</v>
      </c>
      <c r="AD28">
        <f t="shared" si="44"/>
        <v>0</v>
      </c>
      <c r="AE28">
        <f t="shared" si="45"/>
        <v>0</v>
      </c>
      <c r="AF28">
        <f t="shared" si="46"/>
        <v>0</v>
      </c>
      <c r="AG28">
        <f t="shared" si="47"/>
        <v>0</v>
      </c>
      <c r="AH28">
        <f t="shared" si="48"/>
        <v>0</v>
      </c>
      <c r="AI28">
        <f t="shared" si="49"/>
        <v>0</v>
      </c>
      <c r="AL28">
        <f t="shared" si="26"/>
        <v>3</v>
      </c>
      <c r="AM28">
        <f t="shared" si="27"/>
        <v>1</v>
      </c>
      <c r="AN28">
        <f t="shared" si="28"/>
        <v>0</v>
      </c>
      <c r="AO28">
        <f t="shared" si="29"/>
        <v>0</v>
      </c>
      <c r="AP28">
        <f t="shared" si="30"/>
        <v>0</v>
      </c>
      <c r="AQ28">
        <f t="shared" si="31"/>
        <v>0</v>
      </c>
      <c r="AR28">
        <f t="shared" si="32"/>
        <v>0</v>
      </c>
      <c r="AS28">
        <f t="shared" si="33"/>
        <v>0</v>
      </c>
      <c r="AT28">
        <f t="shared" si="34"/>
        <v>0</v>
      </c>
      <c r="AU28">
        <f t="shared" si="35"/>
        <v>0</v>
      </c>
      <c r="AV28">
        <f t="shared" si="36"/>
        <v>0</v>
      </c>
      <c r="AW28">
        <f t="shared" si="37"/>
        <v>0</v>
      </c>
      <c r="BA28" s="187">
        <f t="shared" si="18"/>
        <v>13</v>
      </c>
      <c r="BB28" s="187">
        <f t="shared" si="50"/>
        <v>3</v>
      </c>
      <c r="BC28" s="187">
        <f t="shared" si="51"/>
        <v>0</v>
      </c>
      <c r="BD28" s="187">
        <f t="shared" si="52"/>
        <v>1</v>
      </c>
      <c r="BE28" s="187">
        <f t="shared" si="53"/>
        <v>0</v>
      </c>
      <c r="BF28" s="187">
        <f t="shared" si="54"/>
        <v>0</v>
      </c>
      <c r="BG28" s="187">
        <f t="shared" si="55"/>
        <v>0</v>
      </c>
      <c r="BH28" s="187">
        <f t="shared" si="56"/>
        <v>0</v>
      </c>
      <c r="BI28" s="187">
        <f t="shared" si="57"/>
        <v>0</v>
      </c>
      <c r="BJ28" s="187">
        <f t="shared" si="58"/>
        <v>0</v>
      </c>
      <c r="BK28" s="187">
        <f t="shared" si="59"/>
        <v>0</v>
      </c>
      <c r="BL28" s="187">
        <f t="shared" si="60"/>
        <v>0</v>
      </c>
      <c r="BM28" s="71"/>
      <c r="BN28" s="191">
        <v>0</v>
      </c>
      <c r="BO28" s="191">
        <v>0</v>
      </c>
      <c r="BP28" s="191">
        <v>0</v>
      </c>
      <c r="BQ28" s="191">
        <v>0</v>
      </c>
      <c r="BR28" s="191">
        <v>0</v>
      </c>
      <c r="BS28" s="191">
        <v>0</v>
      </c>
      <c r="BT28" s="191">
        <v>0</v>
      </c>
      <c r="BU28" s="191">
        <v>0</v>
      </c>
      <c r="BV28" s="191">
        <v>0</v>
      </c>
      <c r="BW28" s="191">
        <v>0</v>
      </c>
      <c r="BX28" s="191">
        <v>0</v>
      </c>
      <c r="BY28" s="191">
        <v>0</v>
      </c>
      <c r="CA28" s="190">
        <v>3</v>
      </c>
      <c r="CB28" s="190">
        <v>0</v>
      </c>
      <c r="CC28" s="190">
        <v>0</v>
      </c>
      <c r="CD28" s="190">
        <v>0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195">
        <f t="shared" si="19"/>
        <v>13</v>
      </c>
      <c r="C29" s="201">
        <f t="shared" si="20"/>
        <v>0</v>
      </c>
      <c r="D29" s="195">
        <f t="shared" si="2"/>
        <v>3</v>
      </c>
      <c r="E29" s="201">
        <f t="shared" si="3"/>
        <v>0</v>
      </c>
      <c r="F29" s="195">
        <f t="shared" si="4"/>
        <v>0</v>
      </c>
      <c r="G29" s="201">
        <f t="shared" si="5"/>
        <v>0</v>
      </c>
      <c r="H29" s="195">
        <f t="shared" si="6"/>
        <v>1</v>
      </c>
      <c r="I29" s="201">
        <f t="shared" si="7"/>
        <v>0</v>
      </c>
      <c r="J29" s="195">
        <f t="shared" si="8"/>
        <v>0</v>
      </c>
      <c r="K29" s="201">
        <f t="shared" si="9"/>
        <v>0</v>
      </c>
      <c r="L29" s="195">
        <f t="shared" si="10"/>
        <v>0</v>
      </c>
      <c r="M29" s="201">
        <f t="shared" si="11"/>
        <v>0</v>
      </c>
      <c r="N29" s="195">
        <f t="shared" si="12"/>
        <v>0</v>
      </c>
      <c r="O29" s="201">
        <f t="shared" si="13"/>
        <v>0</v>
      </c>
      <c r="P29" s="195">
        <f t="shared" si="14"/>
        <v>0</v>
      </c>
      <c r="Q29" s="201">
        <f t="shared" si="15"/>
        <v>0</v>
      </c>
      <c r="R29" s="195">
        <f t="shared" si="16"/>
        <v>0</v>
      </c>
      <c r="S29" s="201">
        <f t="shared" si="17"/>
        <v>0</v>
      </c>
      <c r="T29" s="195">
        <f t="shared" si="21"/>
        <v>17</v>
      </c>
      <c r="U29" s="201">
        <f t="shared" si="22"/>
        <v>0</v>
      </c>
      <c r="V29" s="26"/>
      <c r="W29" s="4"/>
      <c r="X29">
        <f t="shared" si="38"/>
        <v>58</v>
      </c>
      <c r="Y29">
        <f t="shared" si="39"/>
        <v>9</v>
      </c>
      <c r="Z29">
        <f t="shared" si="40"/>
        <v>0</v>
      </c>
      <c r="AA29">
        <f t="shared" si="41"/>
        <v>0</v>
      </c>
      <c r="AB29">
        <f t="shared" si="42"/>
        <v>0</v>
      </c>
      <c r="AC29">
        <f t="shared" si="43"/>
        <v>0</v>
      </c>
      <c r="AD29">
        <f t="shared" si="44"/>
        <v>0</v>
      </c>
      <c r="AE29">
        <f t="shared" si="45"/>
        <v>0</v>
      </c>
      <c r="AF29">
        <f t="shared" si="46"/>
        <v>0</v>
      </c>
      <c r="AG29">
        <f t="shared" si="47"/>
        <v>0</v>
      </c>
      <c r="AH29">
        <f t="shared" si="48"/>
        <v>0</v>
      </c>
      <c r="AI29">
        <f t="shared" si="49"/>
        <v>0</v>
      </c>
      <c r="AL29">
        <f t="shared" si="26"/>
        <v>0</v>
      </c>
      <c r="AM29">
        <f t="shared" si="27"/>
        <v>0</v>
      </c>
      <c r="AN29">
        <f t="shared" si="28"/>
        <v>0</v>
      </c>
      <c r="AO29">
        <f t="shared" si="29"/>
        <v>0</v>
      </c>
      <c r="AP29">
        <f t="shared" si="30"/>
        <v>0</v>
      </c>
      <c r="AQ29">
        <f t="shared" si="31"/>
        <v>0</v>
      </c>
      <c r="AR29">
        <f t="shared" si="32"/>
        <v>0</v>
      </c>
      <c r="AS29">
        <f t="shared" si="33"/>
        <v>0</v>
      </c>
      <c r="AT29">
        <f t="shared" si="34"/>
        <v>0</v>
      </c>
      <c r="AU29">
        <f t="shared" si="35"/>
        <v>0</v>
      </c>
      <c r="AV29">
        <f t="shared" si="36"/>
        <v>0</v>
      </c>
      <c r="AW29">
        <f t="shared" si="37"/>
        <v>0</v>
      </c>
      <c r="BA29" s="187">
        <f t="shared" si="18"/>
        <v>16</v>
      </c>
      <c r="BB29" s="187">
        <f t="shared" si="50"/>
        <v>1</v>
      </c>
      <c r="BC29" s="187">
        <f t="shared" si="51"/>
        <v>0</v>
      </c>
      <c r="BD29" s="187">
        <f t="shared" si="52"/>
        <v>0</v>
      </c>
      <c r="BE29" s="187">
        <f t="shared" si="53"/>
        <v>0</v>
      </c>
      <c r="BF29" s="187">
        <f t="shared" si="54"/>
        <v>0</v>
      </c>
      <c r="BG29" s="187">
        <f t="shared" si="55"/>
        <v>0</v>
      </c>
      <c r="BH29" s="187">
        <f t="shared" si="56"/>
        <v>0</v>
      </c>
      <c r="BI29" s="187">
        <f t="shared" si="57"/>
        <v>0</v>
      </c>
      <c r="BJ29" s="187">
        <f t="shared" si="58"/>
        <v>0</v>
      </c>
      <c r="BK29" s="187">
        <f t="shared" si="59"/>
        <v>0</v>
      </c>
      <c r="BL29" s="187">
        <f t="shared" si="60"/>
        <v>0</v>
      </c>
      <c r="BM29" s="71"/>
      <c r="BN29" s="191">
        <v>0</v>
      </c>
      <c r="BO29" s="191">
        <v>0</v>
      </c>
      <c r="BP29" s="191">
        <v>0</v>
      </c>
      <c r="BQ29" s="191">
        <v>0</v>
      </c>
      <c r="BR29" s="191">
        <v>0</v>
      </c>
      <c r="BS29" s="191">
        <v>0</v>
      </c>
      <c r="BT29" s="191">
        <v>0</v>
      </c>
      <c r="BU29" s="191">
        <v>0</v>
      </c>
      <c r="BV29" s="191">
        <v>0</v>
      </c>
      <c r="BW29" s="191">
        <v>0</v>
      </c>
      <c r="BX29" s="191">
        <v>0</v>
      </c>
      <c r="BY29" s="191">
        <v>0</v>
      </c>
      <c r="CA29" s="190">
        <v>1</v>
      </c>
      <c r="CB29" s="190">
        <v>1</v>
      </c>
      <c r="CC29" s="190">
        <v>0</v>
      </c>
      <c r="CD29" s="190">
        <v>0</v>
      </c>
      <c r="CE29" s="190">
        <v>0</v>
      </c>
      <c r="CF29" s="190">
        <v>0</v>
      </c>
      <c r="CG29" s="190">
        <v>0</v>
      </c>
      <c r="CH29" s="190">
        <v>0</v>
      </c>
      <c r="CI29" s="190">
        <v>0</v>
      </c>
      <c r="CJ29" s="190">
        <v>0</v>
      </c>
      <c r="CK29" s="190">
        <v>0</v>
      </c>
      <c r="CL29" s="190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195">
        <f t="shared" si="19"/>
        <v>16</v>
      </c>
      <c r="C30" s="201">
        <f t="shared" si="20"/>
        <v>1</v>
      </c>
      <c r="D30" s="195">
        <f t="shared" si="2"/>
        <v>1</v>
      </c>
      <c r="E30" s="201">
        <f t="shared" si="3"/>
        <v>0</v>
      </c>
      <c r="F30" s="195">
        <f t="shared" si="4"/>
        <v>0</v>
      </c>
      <c r="G30" s="201">
        <f t="shared" si="5"/>
        <v>0</v>
      </c>
      <c r="H30" s="195">
        <f t="shared" si="6"/>
        <v>0</v>
      </c>
      <c r="I30" s="201">
        <f t="shared" si="7"/>
        <v>0</v>
      </c>
      <c r="J30" s="195">
        <f t="shared" si="8"/>
        <v>0</v>
      </c>
      <c r="K30" s="201">
        <f t="shared" si="9"/>
        <v>0</v>
      </c>
      <c r="L30" s="195">
        <f t="shared" si="10"/>
        <v>0</v>
      </c>
      <c r="M30" s="201">
        <f t="shared" si="11"/>
        <v>0</v>
      </c>
      <c r="N30" s="195">
        <f t="shared" si="12"/>
        <v>0</v>
      </c>
      <c r="O30" s="201">
        <f t="shared" si="13"/>
        <v>0</v>
      </c>
      <c r="P30" s="195">
        <f t="shared" si="14"/>
        <v>0</v>
      </c>
      <c r="Q30" s="201">
        <f t="shared" si="15"/>
        <v>0</v>
      </c>
      <c r="R30" s="195">
        <f t="shared" si="16"/>
        <v>0</v>
      </c>
      <c r="S30" s="201">
        <f t="shared" si="17"/>
        <v>0</v>
      </c>
      <c r="T30" s="195">
        <f t="shared" si="21"/>
        <v>17</v>
      </c>
      <c r="U30" s="201">
        <f>SUM(C30,E30,G30,I30,K30,M30,O31,Q30,S30)</f>
        <v>1</v>
      </c>
      <c r="V30" s="26"/>
      <c r="W30" s="4"/>
      <c r="X30">
        <f t="shared" si="38"/>
        <v>34</v>
      </c>
      <c r="Y30">
        <f t="shared" si="39"/>
        <v>7</v>
      </c>
      <c r="Z30">
        <f t="shared" si="40"/>
        <v>2</v>
      </c>
      <c r="AA30">
        <f t="shared" si="41"/>
        <v>0</v>
      </c>
      <c r="AB30">
        <f t="shared" si="42"/>
        <v>0</v>
      </c>
      <c r="AC30">
        <f t="shared" si="43"/>
        <v>0</v>
      </c>
      <c r="AD30">
        <f t="shared" si="44"/>
        <v>0</v>
      </c>
      <c r="AE30">
        <f t="shared" si="45"/>
        <v>0</v>
      </c>
      <c r="AF30">
        <f t="shared" si="46"/>
        <v>0</v>
      </c>
      <c r="AG30">
        <f t="shared" si="47"/>
        <v>0</v>
      </c>
      <c r="AH30">
        <f t="shared" si="48"/>
        <v>0</v>
      </c>
      <c r="AI30">
        <f t="shared" si="49"/>
        <v>0</v>
      </c>
      <c r="AL30">
        <f t="shared" si="26"/>
        <v>1</v>
      </c>
      <c r="AM30">
        <f t="shared" si="27"/>
        <v>0</v>
      </c>
      <c r="AN30">
        <f t="shared" si="28"/>
        <v>0</v>
      </c>
      <c r="AO30">
        <f t="shared" si="29"/>
        <v>0</v>
      </c>
      <c r="AP30">
        <f t="shared" si="30"/>
        <v>0</v>
      </c>
      <c r="AQ30">
        <f t="shared" si="31"/>
        <v>0</v>
      </c>
      <c r="AR30">
        <f t="shared" si="32"/>
        <v>0</v>
      </c>
      <c r="AS30">
        <f t="shared" si="33"/>
        <v>0</v>
      </c>
      <c r="AT30">
        <f t="shared" si="34"/>
        <v>0</v>
      </c>
      <c r="AU30">
        <f t="shared" si="35"/>
        <v>0</v>
      </c>
      <c r="AV30">
        <f t="shared" si="36"/>
        <v>0</v>
      </c>
      <c r="AW30">
        <f t="shared" si="37"/>
        <v>0</v>
      </c>
      <c r="BA30" s="187">
        <f>BN26+CA26</f>
        <v>12</v>
      </c>
      <c r="BB30" s="187">
        <f t="shared" si="50"/>
        <v>5</v>
      </c>
      <c r="BC30" s="187">
        <f t="shared" si="51"/>
        <v>0</v>
      </c>
      <c r="BD30" s="187">
        <f t="shared" si="52"/>
        <v>0</v>
      </c>
      <c r="BE30" s="187">
        <f t="shared" si="53"/>
        <v>0</v>
      </c>
      <c r="BF30" s="187">
        <f t="shared" si="54"/>
        <v>0</v>
      </c>
      <c r="BG30" s="187">
        <f t="shared" si="55"/>
        <v>0</v>
      </c>
      <c r="BH30" s="187">
        <f t="shared" si="56"/>
        <v>0</v>
      </c>
      <c r="BI30" s="187">
        <f t="shared" si="57"/>
        <v>0</v>
      </c>
      <c r="BJ30" s="187">
        <f t="shared" si="58"/>
        <v>0</v>
      </c>
      <c r="BK30" s="187">
        <f t="shared" si="59"/>
        <v>0</v>
      </c>
      <c r="BL30" s="187">
        <f t="shared" si="60"/>
        <v>0</v>
      </c>
      <c r="BM30" s="71"/>
      <c r="BN30" s="191">
        <v>0</v>
      </c>
      <c r="BO30" s="191">
        <v>0</v>
      </c>
      <c r="BP30" s="191">
        <v>0</v>
      </c>
      <c r="BQ30" s="191">
        <v>0</v>
      </c>
      <c r="BR30" s="191">
        <v>0</v>
      </c>
      <c r="BS30" s="191">
        <v>0</v>
      </c>
      <c r="BT30" s="191">
        <v>0</v>
      </c>
      <c r="BU30" s="191">
        <v>0</v>
      </c>
      <c r="BV30" s="191">
        <v>0</v>
      </c>
      <c r="BW30" s="191">
        <v>0</v>
      </c>
      <c r="BX30" s="191">
        <v>0</v>
      </c>
      <c r="BY30" s="191">
        <v>0</v>
      </c>
      <c r="CA30" s="190">
        <v>0</v>
      </c>
      <c r="CB30" s="190">
        <v>0</v>
      </c>
      <c r="CC30" s="190">
        <v>0</v>
      </c>
      <c r="CD30" s="190">
        <v>0</v>
      </c>
      <c r="CE30" s="190">
        <v>0</v>
      </c>
      <c r="CF30" s="190">
        <v>0</v>
      </c>
      <c r="CG30" s="190">
        <v>0</v>
      </c>
      <c r="CH30" s="190">
        <v>0</v>
      </c>
      <c r="CI30" s="190">
        <v>0</v>
      </c>
      <c r="CJ30" s="190">
        <v>0</v>
      </c>
      <c r="CK30" s="190">
        <v>0</v>
      </c>
      <c r="CL30" s="190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195">
        <f>X34</f>
        <v>12</v>
      </c>
      <c r="C31" s="201">
        <f>AL34</f>
        <v>0</v>
      </c>
      <c r="D31" s="195">
        <f>Y34</f>
        <v>5</v>
      </c>
      <c r="E31" s="201">
        <f>AM34</f>
        <v>0</v>
      </c>
      <c r="F31" s="195">
        <f>Z34</f>
        <v>0</v>
      </c>
      <c r="G31" s="201">
        <f>AN34</f>
        <v>0</v>
      </c>
      <c r="H31" s="195">
        <f>AA34</f>
        <v>0</v>
      </c>
      <c r="I31" s="201">
        <f>AO34</f>
        <v>0</v>
      </c>
      <c r="J31" s="195">
        <f>AB34</f>
        <v>0</v>
      </c>
      <c r="K31" s="201">
        <f>AP34</f>
        <v>0</v>
      </c>
      <c r="L31" s="195">
        <f>AC34</f>
        <v>0</v>
      </c>
      <c r="M31" s="201">
        <f>AQ34</f>
        <v>0</v>
      </c>
      <c r="N31" s="195">
        <f>AD34</f>
        <v>0</v>
      </c>
      <c r="O31" s="201">
        <f>AR34</f>
        <v>0</v>
      </c>
      <c r="P31" s="195">
        <f>AE34</f>
        <v>0</v>
      </c>
      <c r="Q31" s="201">
        <f>AS34</f>
        <v>0</v>
      </c>
      <c r="R31" s="195">
        <f>SUM(AF34:AI34)</f>
        <v>0</v>
      </c>
      <c r="S31" s="201">
        <f>SUM(AT34:AW34)</f>
        <v>0</v>
      </c>
      <c r="T31" s="195">
        <f>SUM(B31,D31,F31,H31,J31,L31,N31,P31,R31,)</f>
        <v>17</v>
      </c>
      <c r="U31" s="201">
        <f>SUM(C31,E31,G31,I31,K31,M31,O31,Q31,S31)</f>
        <v>0</v>
      </c>
      <c r="V31" s="26"/>
      <c r="W31" s="4"/>
      <c r="X31">
        <f t="shared" si="38"/>
        <v>13</v>
      </c>
      <c r="Y31">
        <f t="shared" si="39"/>
        <v>3</v>
      </c>
      <c r="Z31">
        <f t="shared" si="40"/>
        <v>0</v>
      </c>
      <c r="AA31">
        <f t="shared" si="41"/>
        <v>1</v>
      </c>
      <c r="AB31">
        <f t="shared" si="42"/>
        <v>0</v>
      </c>
      <c r="AC31">
        <f t="shared" si="43"/>
        <v>0</v>
      </c>
      <c r="AD31">
        <f t="shared" si="44"/>
        <v>0</v>
      </c>
      <c r="AE31">
        <f t="shared" si="45"/>
        <v>0</v>
      </c>
      <c r="AF31">
        <f t="shared" si="46"/>
        <v>0</v>
      </c>
      <c r="AG31">
        <f t="shared" si="47"/>
        <v>0</v>
      </c>
      <c r="AH31">
        <f t="shared" si="48"/>
        <v>0</v>
      </c>
      <c r="AI31">
        <f t="shared" si="49"/>
        <v>0</v>
      </c>
      <c r="AL31">
        <f t="shared" si="26"/>
        <v>0</v>
      </c>
      <c r="AM31">
        <f t="shared" si="27"/>
        <v>0</v>
      </c>
      <c r="AN31">
        <f t="shared" si="28"/>
        <v>0</v>
      </c>
      <c r="AO31">
        <f t="shared" si="29"/>
        <v>0</v>
      </c>
      <c r="AP31">
        <f t="shared" si="30"/>
        <v>0</v>
      </c>
      <c r="AQ31">
        <f t="shared" si="31"/>
        <v>0</v>
      </c>
      <c r="AR31">
        <f t="shared" si="32"/>
        <v>0</v>
      </c>
      <c r="AS31">
        <f t="shared" si="33"/>
        <v>0</v>
      </c>
      <c r="AT31">
        <f t="shared" si="34"/>
        <v>0</v>
      </c>
      <c r="AU31">
        <f t="shared" si="35"/>
        <v>0</v>
      </c>
      <c r="AV31">
        <f t="shared" si="36"/>
        <v>0</v>
      </c>
      <c r="AW31">
        <f t="shared" si="37"/>
        <v>0</v>
      </c>
      <c r="AZ31" s="68" t="s">
        <v>77</v>
      </c>
      <c r="BA31" s="188">
        <f>BN27+CA27</f>
        <v>6</v>
      </c>
      <c r="BB31" s="188">
        <f t="shared" si="50"/>
        <v>2</v>
      </c>
      <c r="BC31" s="188">
        <f t="shared" si="51"/>
        <v>0</v>
      </c>
      <c r="BD31" s="188">
        <f t="shared" si="52"/>
        <v>0</v>
      </c>
      <c r="BE31" s="188">
        <f t="shared" si="53"/>
        <v>0</v>
      </c>
      <c r="BF31" s="188">
        <f t="shared" si="54"/>
        <v>0</v>
      </c>
      <c r="BG31" s="188">
        <f t="shared" si="55"/>
        <v>0</v>
      </c>
      <c r="BH31" s="188">
        <f t="shared" si="56"/>
        <v>0</v>
      </c>
      <c r="BI31" s="188">
        <f t="shared" si="57"/>
        <v>0</v>
      </c>
      <c r="BJ31" s="188">
        <f t="shared" si="58"/>
        <v>0</v>
      </c>
      <c r="BK31" s="188">
        <f t="shared" si="59"/>
        <v>0</v>
      </c>
      <c r="BL31" s="188">
        <f t="shared" si="60"/>
        <v>0</v>
      </c>
      <c r="BM31" s="71"/>
      <c r="BN31" s="191">
        <v>0</v>
      </c>
      <c r="BO31" s="191">
        <v>0</v>
      </c>
      <c r="BP31" s="191">
        <v>0</v>
      </c>
      <c r="BQ31" s="191">
        <v>0</v>
      </c>
      <c r="BR31" s="191">
        <v>0</v>
      </c>
      <c r="BS31" s="191">
        <v>0</v>
      </c>
      <c r="BT31" s="191">
        <v>0</v>
      </c>
      <c r="BU31" s="191">
        <v>0</v>
      </c>
      <c r="BV31" s="191">
        <v>0</v>
      </c>
      <c r="BW31" s="191">
        <v>0</v>
      </c>
      <c r="BX31" s="191">
        <v>0</v>
      </c>
      <c r="BY31" s="191">
        <v>0</v>
      </c>
      <c r="CA31" s="190">
        <v>3</v>
      </c>
      <c r="CB31" s="190">
        <v>0</v>
      </c>
      <c r="CC31" s="190">
        <v>0</v>
      </c>
      <c r="CD31" s="190">
        <v>0</v>
      </c>
      <c r="CE31" s="190">
        <v>0</v>
      </c>
      <c r="CF31" s="190">
        <v>0</v>
      </c>
      <c r="CG31" s="190">
        <v>0</v>
      </c>
      <c r="CH31" s="190">
        <v>0</v>
      </c>
      <c r="CI31" s="190">
        <v>0</v>
      </c>
      <c r="CJ31" s="190">
        <v>0</v>
      </c>
      <c r="CK31" s="190">
        <v>0</v>
      </c>
      <c r="CL31" s="190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196">
        <f>SUM(B8:B31)</f>
        <v>593</v>
      </c>
      <c r="C32" s="202">
        <f t="shared" ref="C32:K32" si="61">SUM(C8:C31)</f>
        <v>12</v>
      </c>
      <c r="D32" s="196">
        <f t="shared" si="61"/>
        <v>82</v>
      </c>
      <c r="E32" s="202">
        <f>SUM(E8:E30)</f>
        <v>1</v>
      </c>
      <c r="F32" s="196">
        <f t="shared" si="61"/>
        <v>5</v>
      </c>
      <c r="G32" s="202">
        <f t="shared" si="61"/>
        <v>0</v>
      </c>
      <c r="H32" s="196">
        <f t="shared" si="61"/>
        <v>1</v>
      </c>
      <c r="I32" s="202">
        <f t="shared" si="61"/>
        <v>0</v>
      </c>
      <c r="J32" s="196">
        <f t="shared" si="61"/>
        <v>0</v>
      </c>
      <c r="K32" s="202">
        <f t="shared" si="61"/>
        <v>0</v>
      </c>
      <c r="L32" s="196">
        <f t="shared" ref="L32:S32" si="62">SUM(L8:L31)</f>
        <v>0</v>
      </c>
      <c r="M32" s="202">
        <f t="shared" si="62"/>
        <v>0</v>
      </c>
      <c r="N32" s="196">
        <f t="shared" si="62"/>
        <v>0</v>
      </c>
      <c r="O32" s="202">
        <f>SUM(O8:O31)</f>
        <v>0</v>
      </c>
      <c r="P32" s="196">
        <f t="shared" si="62"/>
        <v>0</v>
      </c>
      <c r="Q32" s="202">
        <f>SUM(Q8:Q30)</f>
        <v>0</v>
      </c>
      <c r="R32" s="196">
        <f t="shared" si="62"/>
        <v>0</v>
      </c>
      <c r="S32" s="202">
        <f t="shared" si="62"/>
        <v>0</v>
      </c>
      <c r="T32" s="196">
        <f>SUM(T8:T31)</f>
        <v>681</v>
      </c>
      <c r="U32" s="202">
        <f>SUM(U8:U31)</f>
        <v>13</v>
      </c>
      <c r="V32" s="28"/>
      <c r="W32" s="4"/>
      <c r="X32">
        <f>BA29</f>
        <v>16</v>
      </c>
      <c r="Y32">
        <f t="shared" si="39"/>
        <v>1</v>
      </c>
      <c r="Z32">
        <f t="shared" si="40"/>
        <v>0</v>
      </c>
      <c r="AA32">
        <f t="shared" si="41"/>
        <v>0</v>
      </c>
      <c r="AB32">
        <f t="shared" si="42"/>
        <v>0</v>
      </c>
      <c r="AC32">
        <f t="shared" si="43"/>
        <v>0</v>
      </c>
      <c r="AD32">
        <f t="shared" si="44"/>
        <v>0</v>
      </c>
      <c r="AE32">
        <f t="shared" si="45"/>
        <v>0</v>
      </c>
      <c r="AF32">
        <f t="shared" si="46"/>
        <v>0</v>
      </c>
      <c r="AG32">
        <f t="shared" si="47"/>
        <v>0</v>
      </c>
      <c r="AH32">
        <f t="shared" si="48"/>
        <v>0</v>
      </c>
      <c r="AI32">
        <f t="shared" si="49"/>
        <v>0</v>
      </c>
      <c r="AL32">
        <f t="shared" si="26"/>
        <v>1</v>
      </c>
      <c r="AM32">
        <f t="shared" si="27"/>
        <v>0</v>
      </c>
      <c r="AN32">
        <f t="shared" si="28"/>
        <v>0</v>
      </c>
      <c r="AO32">
        <f t="shared" si="29"/>
        <v>0</v>
      </c>
      <c r="AP32">
        <f t="shared" si="30"/>
        <v>0</v>
      </c>
      <c r="AQ32">
        <f t="shared" si="31"/>
        <v>0</v>
      </c>
      <c r="AR32">
        <f t="shared" si="32"/>
        <v>0</v>
      </c>
      <c r="AS32">
        <f t="shared" si="33"/>
        <v>0</v>
      </c>
      <c r="AT32">
        <f t="shared" si="34"/>
        <v>0</v>
      </c>
      <c r="AU32">
        <f t="shared" si="35"/>
        <v>0</v>
      </c>
      <c r="AV32">
        <f t="shared" si="36"/>
        <v>0</v>
      </c>
      <c r="AW32">
        <f t="shared" si="37"/>
        <v>0</v>
      </c>
      <c r="BA32" s="188">
        <f>BN28+CA28</f>
        <v>3</v>
      </c>
      <c r="BB32" s="188">
        <f t="shared" ref="BB32" si="63">BO28+CB28</f>
        <v>0</v>
      </c>
      <c r="BC32" s="188">
        <f t="shared" ref="BC32" si="64">BP28+CC28</f>
        <v>0</v>
      </c>
      <c r="BD32" s="188">
        <f t="shared" ref="BD32" si="65">BQ28+CD28</f>
        <v>0</v>
      </c>
      <c r="BE32" s="188">
        <f t="shared" ref="BE32" si="66">BR28+CE28</f>
        <v>0</v>
      </c>
      <c r="BF32" s="188">
        <f t="shared" ref="BF32" si="67">BS28+CF28</f>
        <v>0</v>
      </c>
      <c r="BG32" s="188">
        <f t="shared" ref="BG32" si="68">BT28+CG28</f>
        <v>0</v>
      </c>
      <c r="BH32" s="188">
        <f t="shared" ref="BH32" si="69">BU28+CH28</f>
        <v>0</v>
      </c>
      <c r="BI32" s="188">
        <f t="shared" ref="BI32" si="70">BV28+CI28</f>
        <v>0</v>
      </c>
      <c r="BJ32" s="188">
        <f t="shared" ref="BJ32" si="71">BW28+CJ28</f>
        <v>0</v>
      </c>
      <c r="BK32" s="188">
        <f t="shared" ref="BK32" si="72">BX28+CK28</f>
        <v>0</v>
      </c>
      <c r="BL32" s="188">
        <f t="shared" ref="BL32" si="73">BY28+CL28</f>
        <v>0</v>
      </c>
      <c r="BM32" s="71"/>
      <c r="BN32" s="191">
        <v>0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CA32" s="190">
        <v>1</v>
      </c>
      <c r="CB32" s="190">
        <v>0</v>
      </c>
      <c r="CC32" s="190">
        <v>0</v>
      </c>
      <c r="CD32" s="190">
        <v>0</v>
      </c>
      <c r="CE32" s="190">
        <v>0</v>
      </c>
      <c r="CF32" s="190">
        <v>0</v>
      </c>
      <c r="CG32" s="190">
        <v>0</v>
      </c>
      <c r="CH32" s="190">
        <v>0</v>
      </c>
      <c r="CI32" s="190">
        <v>0</v>
      </c>
      <c r="CJ32" s="190">
        <v>0</v>
      </c>
      <c r="CK32" s="190">
        <v>0</v>
      </c>
      <c r="CL32" s="190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125</v>
      </c>
      <c r="B33" s="197">
        <f>B32/T32</f>
        <v>0.87077826725403817</v>
      </c>
      <c r="C33" s="203">
        <f>C32/T32</f>
        <v>1.7621145374449341E-2</v>
      </c>
      <c r="D33" s="197">
        <f>D32/T32</f>
        <v>0.12041116005873716</v>
      </c>
      <c r="E33" s="203">
        <f>E32/T32</f>
        <v>1.4684287812041115E-3</v>
      </c>
      <c r="F33" s="197">
        <f>F32/T32</f>
        <v>7.3421439060205578E-3</v>
      </c>
      <c r="G33" s="203">
        <f>G32/T32</f>
        <v>0</v>
      </c>
      <c r="H33" s="197">
        <f>H32/T32</f>
        <v>1.4684287812041115E-3</v>
      </c>
      <c r="I33" s="203">
        <f>I32/T32</f>
        <v>0</v>
      </c>
      <c r="J33" s="197">
        <f>J32/T32</f>
        <v>0</v>
      </c>
      <c r="K33" s="203">
        <f>K32/T32</f>
        <v>0</v>
      </c>
      <c r="L33" s="197">
        <f>L32/T32</f>
        <v>0</v>
      </c>
      <c r="M33" s="203">
        <f>M32/T32</f>
        <v>0</v>
      </c>
      <c r="N33" s="197">
        <f>N32/T32</f>
        <v>0</v>
      </c>
      <c r="O33" s="203">
        <f>O32/T32</f>
        <v>0</v>
      </c>
      <c r="P33" s="197">
        <f>P32/T32</f>
        <v>0</v>
      </c>
      <c r="Q33" s="203">
        <f>Q32/T32</f>
        <v>0</v>
      </c>
      <c r="R33" s="197">
        <f>R32/T32</f>
        <v>0</v>
      </c>
      <c r="S33" s="203">
        <f>S32/T32</f>
        <v>0</v>
      </c>
      <c r="T33" s="197">
        <f>100%</f>
        <v>1</v>
      </c>
      <c r="U33" s="203">
        <f>U32/T32</f>
        <v>1.908957415565345E-2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71"/>
      <c r="BN33" s="191">
        <v>0</v>
      </c>
      <c r="BO33" s="191">
        <v>0</v>
      </c>
      <c r="BP33" s="191">
        <v>0</v>
      </c>
      <c r="BQ33" s="191">
        <v>0</v>
      </c>
      <c r="BR33" s="191">
        <v>0</v>
      </c>
      <c r="BS33" s="191">
        <v>0</v>
      </c>
      <c r="BT33" s="191">
        <v>0</v>
      </c>
      <c r="BU33" s="191">
        <v>0</v>
      </c>
      <c r="BV33" s="191">
        <v>0</v>
      </c>
      <c r="BW33" s="191">
        <v>0</v>
      </c>
      <c r="BX33" s="191">
        <v>0</v>
      </c>
      <c r="BY33" s="191">
        <v>0</v>
      </c>
      <c r="CA33" s="190">
        <v>5</v>
      </c>
      <c r="CB33" s="190">
        <v>5</v>
      </c>
      <c r="CC33" s="190">
        <v>0</v>
      </c>
      <c r="CD33" s="190">
        <v>0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111</v>
      </c>
      <c r="B34" s="198">
        <f>SUM(B14:B28)</f>
        <v>539</v>
      </c>
      <c r="C34" s="204">
        <f t="shared" ref="C34:U34" si="74">SUM(C14:C28)</f>
        <v>11</v>
      </c>
      <c r="D34" s="198">
        <f t="shared" si="74"/>
        <v>70</v>
      </c>
      <c r="E34" s="204">
        <f t="shared" si="74"/>
        <v>1</v>
      </c>
      <c r="F34" s="198">
        <f t="shared" si="74"/>
        <v>5</v>
      </c>
      <c r="G34" s="204">
        <f t="shared" si="74"/>
        <v>0</v>
      </c>
      <c r="H34" s="198">
        <f t="shared" si="74"/>
        <v>0</v>
      </c>
      <c r="I34" s="204">
        <f t="shared" si="74"/>
        <v>0</v>
      </c>
      <c r="J34" s="198">
        <f t="shared" si="74"/>
        <v>0</v>
      </c>
      <c r="K34" s="204">
        <f t="shared" si="74"/>
        <v>0</v>
      </c>
      <c r="L34" s="198">
        <f t="shared" si="74"/>
        <v>0</v>
      </c>
      <c r="M34" s="204">
        <f t="shared" si="74"/>
        <v>0</v>
      </c>
      <c r="N34" s="198">
        <f t="shared" si="74"/>
        <v>0</v>
      </c>
      <c r="O34" s="204">
        <f t="shared" si="74"/>
        <v>0</v>
      </c>
      <c r="P34" s="198">
        <f t="shared" si="74"/>
        <v>0</v>
      </c>
      <c r="Q34" s="204">
        <f t="shared" si="74"/>
        <v>0</v>
      </c>
      <c r="R34" s="198">
        <f t="shared" si="74"/>
        <v>0</v>
      </c>
      <c r="S34" s="204">
        <f t="shared" si="74"/>
        <v>0</v>
      </c>
      <c r="T34" s="198">
        <f t="shared" si="74"/>
        <v>614</v>
      </c>
      <c r="U34" s="204">
        <f t="shared" si="74"/>
        <v>12</v>
      </c>
      <c r="V34" s="29"/>
      <c r="W34" s="4"/>
      <c r="X34">
        <f>BA30</f>
        <v>12</v>
      </c>
      <c r="Y34">
        <f t="shared" ref="Y34:AI34" si="75">BB30</f>
        <v>5</v>
      </c>
      <c r="Z34">
        <f t="shared" si="75"/>
        <v>0</v>
      </c>
      <c r="AA34">
        <f t="shared" si="75"/>
        <v>0</v>
      </c>
      <c r="AB34">
        <f t="shared" si="75"/>
        <v>0</v>
      </c>
      <c r="AC34">
        <f t="shared" si="75"/>
        <v>0</v>
      </c>
      <c r="AD34">
        <f t="shared" si="75"/>
        <v>0</v>
      </c>
      <c r="AE34">
        <f t="shared" si="75"/>
        <v>0</v>
      </c>
      <c r="AF34">
        <f t="shared" si="75"/>
        <v>0</v>
      </c>
      <c r="AG34">
        <f t="shared" si="75"/>
        <v>0</v>
      </c>
      <c r="AH34">
        <f t="shared" si="75"/>
        <v>0</v>
      </c>
      <c r="AI34">
        <f t="shared" si="75"/>
        <v>0</v>
      </c>
      <c r="AL34">
        <f t="shared" ref="AL34:AW34" si="76">BN26</f>
        <v>0</v>
      </c>
      <c r="AM34">
        <f t="shared" si="76"/>
        <v>0</v>
      </c>
      <c r="AN34">
        <f t="shared" si="76"/>
        <v>0</v>
      </c>
      <c r="AO34">
        <f t="shared" si="76"/>
        <v>0</v>
      </c>
      <c r="AP34">
        <f t="shared" si="76"/>
        <v>0</v>
      </c>
      <c r="AQ34">
        <f t="shared" si="76"/>
        <v>0</v>
      </c>
      <c r="AR34">
        <f t="shared" si="76"/>
        <v>0</v>
      </c>
      <c r="AS34">
        <f t="shared" si="76"/>
        <v>0</v>
      </c>
      <c r="AT34">
        <f t="shared" si="76"/>
        <v>0</v>
      </c>
      <c r="AU34">
        <f t="shared" si="76"/>
        <v>0</v>
      </c>
      <c r="AV34">
        <f t="shared" si="76"/>
        <v>0</v>
      </c>
      <c r="AW34">
        <f t="shared" si="76"/>
        <v>0</v>
      </c>
      <c r="BA34" s="188">
        <f>BN29+CA29</f>
        <v>1</v>
      </c>
      <c r="BB34" s="188">
        <f t="shared" ref="BB34:BK34" si="77">BO29+CB29</f>
        <v>1</v>
      </c>
      <c r="BC34" s="188">
        <f t="shared" si="77"/>
        <v>0</v>
      </c>
      <c r="BD34" s="188">
        <f t="shared" si="77"/>
        <v>0</v>
      </c>
      <c r="BE34" s="188">
        <f t="shared" si="77"/>
        <v>0</v>
      </c>
      <c r="BF34" s="188">
        <f t="shared" si="77"/>
        <v>0</v>
      </c>
      <c r="BG34" s="188">
        <f t="shared" si="77"/>
        <v>0</v>
      </c>
      <c r="BH34" s="188">
        <f t="shared" si="77"/>
        <v>0</v>
      </c>
      <c r="BI34" s="188">
        <f t="shared" si="77"/>
        <v>0</v>
      </c>
      <c r="BJ34" s="188">
        <f t="shared" si="77"/>
        <v>0</v>
      </c>
      <c r="BK34" s="188">
        <f t="shared" si="77"/>
        <v>0</v>
      </c>
      <c r="BL34" s="188">
        <f>BY29+CL29</f>
        <v>0</v>
      </c>
      <c r="BM34" s="71"/>
      <c r="BN34" s="191">
        <v>0</v>
      </c>
      <c r="BO34" s="191">
        <v>0</v>
      </c>
      <c r="BP34" s="191">
        <v>0</v>
      </c>
      <c r="BQ34" s="191">
        <v>0</v>
      </c>
      <c r="BR34" s="191">
        <v>0</v>
      </c>
      <c r="BS34" s="191">
        <v>0</v>
      </c>
      <c r="BT34" s="191">
        <v>0</v>
      </c>
      <c r="BU34" s="191">
        <v>0</v>
      </c>
      <c r="BV34" s="191">
        <v>0</v>
      </c>
      <c r="BW34" s="191">
        <v>0</v>
      </c>
      <c r="BX34" s="191">
        <v>0</v>
      </c>
      <c r="BY34" s="191">
        <v>0</v>
      </c>
      <c r="CA34" s="190">
        <v>18</v>
      </c>
      <c r="CB34" s="190">
        <v>2</v>
      </c>
      <c r="CC34" s="190">
        <v>0</v>
      </c>
      <c r="CD34" s="190">
        <v>0</v>
      </c>
      <c r="CE34" s="190">
        <v>0</v>
      </c>
      <c r="CF34" s="190">
        <v>0</v>
      </c>
      <c r="CG34" s="190">
        <v>0</v>
      </c>
      <c r="CH34" s="190">
        <v>0</v>
      </c>
      <c r="CI34" s="190">
        <v>0</v>
      </c>
      <c r="CJ34" s="190">
        <v>0</v>
      </c>
      <c r="CK34" s="190">
        <v>0</v>
      </c>
      <c r="CL34" s="190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112</v>
      </c>
      <c r="B35" s="199">
        <f>B32-B34</f>
        <v>54</v>
      </c>
      <c r="C35" s="205">
        <f t="shared" ref="C35:U35" si="78">C32-C34</f>
        <v>1</v>
      </c>
      <c r="D35" s="199">
        <f t="shared" si="78"/>
        <v>12</v>
      </c>
      <c r="E35" s="205">
        <f t="shared" si="78"/>
        <v>0</v>
      </c>
      <c r="F35" s="199">
        <f t="shared" si="78"/>
        <v>0</v>
      </c>
      <c r="G35" s="205">
        <f t="shared" si="78"/>
        <v>0</v>
      </c>
      <c r="H35" s="199">
        <f t="shared" si="78"/>
        <v>1</v>
      </c>
      <c r="I35" s="205">
        <f t="shared" si="78"/>
        <v>0</v>
      </c>
      <c r="J35" s="199">
        <f t="shared" si="78"/>
        <v>0</v>
      </c>
      <c r="K35" s="205">
        <f t="shared" si="78"/>
        <v>0</v>
      </c>
      <c r="L35" s="199">
        <f t="shared" si="78"/>
        <v>0</v>
      </c>
      <c r="M35" s="205">
        <f t="shared" si="78"/>
        <v>0</v>
      </c>
      <c r="N35" s="199">
        <f t="shared" si="78"/>
        <v>0</v>
      </c>
      <c r="O35" s="205">
        <f t="shared" si="78"/>
        <v>0</v>
      </c>
      <c r="P35" s="199">
        <f t="shared" si="78"/>
        <v>0</v>
      </c>
      <c r="Q35" s="205">
        <f t="shared" si="78"/>
        <v>0</v>
      </c>
      <c r="R35" s="199">
        <f t="shared" si="78"/>
        <v>0</v>
      </c>
      <c r="S35" s="205">
        <f t="shared" si="78"/>
        <v>0</v>
      </c>
      <c r="T35" s="199">
        <f t="shared" si="78"/>
        <v>67</v>
      </c>
      <c r="U35" s="205">
        <f t="shared" si="78"/>
        <v>1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188">
        <f t="shared" ref="BA35:BA54" si="79">BN30+CA30</f>
        <v>0</v>
      </c>
      <c r="BB35" s="188">
        <f t="shared" ref="BB35:BB97" si="80">BO30+CB30</f>
        <v>0</v>
      </c>
      <c r="BC35" s="188">
        <f t="shared" ref="BC35:BC97" si="81">BP30+CC30</f>
        <v>0</v>
      </c>
      <c r="BD35" s="188">
        <f t="shared" ref="BD35:BD97" si="82">BQ30+CD30</f>
        <v>0</v>
      </c>
      <c r="BE35" s="188">
        <f t="shared" ref="BE35:BE97" si="83">BR30+CE30</f>
        <v>0</v>
      </c>
      <c r="BF35" s="188">
        <f t="shared" ref="BF35:BF97" si="84">BS30+CF30</f>
        <v>0</v>
      </c>
      <c r="BG35" s="188">
        <f t="shared" ref="BG35:BG97" si="85">BT30+CG30</f>
        <v>0</v>
      </c>
      <c r="BH35" s="188">
        <f t="shared" ref="BH35:BH97" si="86">BU30+CH30</f>
        <v>0</v>
      </c>
      <c r="BI35" s="188">
        <f t="shared" ref="BI35:BI97" si="87">BV30+CI30</f>
        <v>0</v>
      </c>
      <c r="BJ35" s="188">
        <f t="shared" ref="BJ35:BJ97" si="88">BW30+CJ30</f>
        <v>0</v>
      </c>
      <c r="BK35" s="188">
        <f t="shared" ref="BK35:BL50" si="89">BX30+CK30</f>
        <v>0</v>
      </c>
      <c r="BL35" s="188">
        <f t="shared" si="89"/>
        <v>0</v>
      </c>
      <c r="BM35" s="71"/>
      <c r="BN35" s="191">
        <v>0</v>
      </c>
      <c r="BO35" s="191">
        <v>0</v>
      </c>
      <c r="BP35" s="191">
        <v>0</v>
      </c>
      <c r="BQ35" s="191">
        <v>0</v>
      </c>
      <c r="BR35" s="191">
        <v>0</v>
      </c>
      <c r="BS35" s="191">
        <v>0</v>
      </c>
      <c r="BT35" s="191">
        <v>0</v>
      </c>
      <c r="BU35" s="191">
        <v>0</v>
      </c>
      <c r="BV35" s="191">
        <v>0</v>
      </c>
      <c r="BW35" s="191">
        <v>0</v>
      </c>
      <c r="BX35" s="191">
        <v>0</v>
      </c>
      <c r="BY35" s="191">
        <v>0</v>
      </c>
      <c r="CA35" s="190">
        <v>35</v>
      </c>
      <c r="CB35" s="190">
        <v>1</v>
      </c>
      <c r="CC35" s="190">
        <v>1</v>
      </c>
      <c r="CD35" s="190">
        <v>0</v>
      </c>
      <c r="CE35" s="190">
        <v>0</v>
      </c>
      <c r="CF35" s="190">
        <v>0</v>
      </c>
      <c r="CG35" s="190">
        <v>0</v>
      </c>
      <c r="CH35" s="190">
        <v>0</v>
      </c>
      <c r="CI35" s="190">
        <v>0</v>
      </c>
      <c r="CJ35" s="190">
        <v>0</v>
      </c>
      <c r="CK35" s="190">
        <v>0</v>
      </c>
      <c r="CL35" s="190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668</v>
      </c>
      <c r="J36" s="56"/>
      <c r="K36" s="53"/>
      <c r="L36" s="60" t="s">
        <v>56</v>
      </c>
      <c r="M36" s="54">
        <f>U32</f>
        <v>13</v>
      </c>
      <c r="N36" s="58"/>
      <c r="O36" s="47"/>
      <c r="P36" s="51"/>
      <c r="Q36" s="48"/>
      <c r="R36" s="49" t="s">
        <v>57</v>
      </c>
      <c r="S36" s="49"/>
      <c r="T36" s="52">
        <f>I36+M36*2</f>
        <v>694</v>
      </c>
      <c r="U36" s="50"/>
      <c r="V36" s="31"/>
      <c r="BA36" s="188">
        <f t="shared" si="79"/>
        <v>3</v>
      </c>
      <c r="BB36" s="188">
        <f t="shared" si="80"/>
        <v>0</v>
      </c>
      <c r="BC36" s="188">
        <f t="shared" si="81"/>
        <v>0</v>
      </c>
      <c r="BD36" s="188">
        <f t="shared" si="82"/>
        <v>0</v>
      </c>
      <c r="BE36" s="188">
        <f t="shared" si="83"/>
        <v>0</v>
      </c>
      <c r="BF36" s="188">
        <f t="shared" si="84"/>
        <v>0</v>
      </c>
      <c r="BG36" s="188">
        <f t="shared" si="85"/>
        <v>0</v>
      </c>
      <c r="BH36" s="188">
        <f t="shared" si="86"/>
        <v>0</v>
      </c>
      <c r="BI36" s="188">
        <f t="shared" si="87"/>
        <v>0</v>
      </c>
      <c r="BJ36" s="188">
        <f t="shared" si="88"/>
        <v>0</v>
      </c>
      <c r="BK36" s="188">
        <f t="shared" si="89"/>
        <v>0</v>
      </c>
      <c r="BL36" s="188">
        <f t="shared" ref="BL36:BL97" si="90">BY31+CL31</f>
        <v>0</v>
      </c>
      <c r="BM36" s="71"/>
      <c r="BN36" s="191">
        <v>0</v>
      </c>
      <c r="BO36" s="191">
        <v>0</v>
      </c>
      <c r="BP36" s="191">
        <v>0</v>
      </c>
      <c r="BQ36" s="191">
        <v>0</v>
      </c>
      <c r="BR36" s="191">
        <v>0</v>
      </c>
      <c r="BS36" s="191">
        <v>0</v>
      </c>
      <c r="BT36" s="191">
        <v>0</v>
      </c>
      <c r="BU36" s="191">
        <v>0</v>
      </c>
      <c r="BV36" s="191">
        <v>0</v>
      </c>
      <c r="BW36" s="191">
        <v>0</v>
      </c>
      <c r="BX36" s="191">
        <v>0</v>
      </c>
      <c r="BY36" s="191">
        <v>0</v>
      </c>
      <c r="CA36" s="190">
        <v>36</v>
      </c>
      <c r="CB36" s="190">
        <v>9</v>
      </c>
      <c r="CC36" s="190">
        <v>0</v>
      </c>
      <c r="CD36" s="190">
        <v>0</v>
      </c>
      <c r="CE36" s="190">
        <v>0</v>
      </c>
      <c r="CF36" s="190">
        <v>0</v>
      </c>
      <c r="CG36" s="190">
        <v>0</v>
      </c>
      <c r="CH36" s="190">
        <v>0</v>
      </c>
      <c r="CI36" s="190">
        <v>0</v>
      </c>
      <c r="CJ36" s="190">
        <v>0</v>
      </c>
      <c r="CK36" s="190">
        <v>0</v>
      </c>
      <c r="CL36" s="190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17.687224669603523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16.53846153846154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188">
        <f t="shared" si="79"/>
        <v>1</v>
      </c>
      <c r="BB37" s="188">
        <f t="shared" si="80"/>
        <v>0</v>
      </c>
      <c r="BC37" s="188">
        <f t="shared" si="81"/>
        <v>0</v>
      </c>
      <c r="BD37" s="188">
        <f t="shared" si="82"/>
        <v>0</v>
      </c>
      <c r="BE37" s="188">
        <f t="shared" si="83"/>
        <v>0</v>
      </c>
      <c r="BF37" s="188">
        <f t="shared" si="84"/>
        <v>0</v>
      </c>
      <c r="BG37" s="188">
        <f t="shared" si="85"/>
        <v>0</v>
      </c>
      <c r="BH37" s="188">
        <f t="shared" si="86"/>
        <v>0</v>
      </c>
      <c r="BI37" s="188">
        <f t="shared" si="87"/>
        <v>0</v>
      </c>
      <c r="BJ37" s="188">
        <f t="shared" si="88"/>
        <v>0</v>
      </c>
      <c r="BK37" s="188">
        <f t="shared" si="89"/>
        <v>0</v>
      </c>
      <c r="BL37" s="188">
        <f t="shared" si="90"/>
        <v>0</v>
      </c>
      <c r="BM37" s="71"/>
      <c r="BN37" s="191">
        <v>0</v>
      </c>
      <c r="BO37" s="191">
        <v>0</v>
      </c>
      <c r="BP37" s="191">
        <v>0</v>
      </c>
      <c r="BQ37" s="191">
        <v>0</v>
      </c>
      <c r="BR37" s="191">
        <v>0</v>
      </c>
      <c r="BS37" s="191">
        <v>0</v>
      </c>
      <c r="BT37" s="191">
        <v>0</v>
      </c>
      <c r="BU37" s="191">
        <v>0</v>
      </c>
      <c r="BV37" s="191">
        <v>0</v>
      </c>
      <c r="BW37" s="191">
        <v>0</v>
      </c>
      <c r="BX37" s="191">
        <v>0</v>
      </c>
      <c r="BY37" s="191">
        <v>0</v>
      </c>
      <c r="CA37" s="190">
        <v>24</v>
      </c>
      <c r="CB37" s="190">
        <v>5</v>
      </c>
      <c r="CC37" s="190">
        <v>0</v>
      </c>
      <c r="CD37" s="190">
        <v>0</v>
      </c>
      <c r="CE37" s="190">
        <v>0</v>
      </c>
      <c r="CF37" s="190">
        <v>0</v>
      </c>
      <c r="CG37" s="190">
        <v>0</v>
      </c>
      <c r="CH37" s="190">
        <v>0</v>
      </c>
      <c r="CI37" s="190">
        <v>0</v>
      </c>
      <c r="CJ37" s="190">
        <v>0</v>
      </c>
      <c r="CK37" s="190">
        <v>0</v>
      </c>
      <c r="CL37" s="190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188">
        <f t="shared" si="79"/>
        <v>5</v>
      </c>
      <c r="BB38" s="188">
        <f t="shared" si="80"/>
        <v>5</v>
      </c>
      <c r="BC38" s="188">
        <f t="shared" si="81"/>
        <v>0</v>
      </c>
      <c r="BD38" s="188">
        <f t="shared" si="82"/>
        <v>0</v>
      </c>
      <c r="BE38" s="188">
        <f t="shared" si="83"/>
        <v>0</v>
      </c>
      <c r="BF38" s="188">
        <f t="shared" si="84"/>
        <v>0</v>
      </c>
      <c r="BG38" s="188">
        <f t="shared" si="85"/>
        <v>0</v>
      </c>
      <c r="BH38" s="188">
        <f t="shared" si="86"/>
        <v>0</v>
      </c>
      <c r="BI38" s="188">
        <f t="shared" si="87"/>
        <v>0</v>
      </c>
      <c r="BJ38" s="188">
        <f t="shared" si="88"/>
        <v>0</v>
      </c>
      <c r="BK38" s="188">
        <f t="shared" si="89"/>
        <v>0</v>
      </c>
      <c r="BL38" s="188">
        <f t="shared" si="90"/>
        <v>0</v>
      </c>
      <c r="BM38" s="71"/>
      <c r="BN38" s="191">
        <v>0</v>
      </c>
      <c r="BO38" s="191">
        <v>0</v>
      </c>
      <c r="BP38" s="191">
        <v>0</v>
      </c>
      <c r="BQ38" s="191">
        <v>0</v>
      </c>
      <c r="BR38" s="191">
        <v>0</v>
      </c>
      <c r="BS38" s="191">
        <v>0</v>
      </c>
      <c r="BT38" s="191">
        <v>0</v>
      </c>
      <c r="BU38" s="191">
        <v>0</v>
      </c>
      <c r="BV38" s="191">
        <v>0</v>
      </c>
      <c r="BW38" s="191">
        <v>0</v>
      </c>
      <c r="BX38" s="191">
        <v>0</v>
      </c>
      <c r="BY38" s="191">
        <v>0</v>
      </c>
      <c r="CA38" s="190">
        <v>24</v>
      </c>
      <c r="CB38" s="190">
        <v>3</v>
      </c>
      <c r="CC38" s="190">
        <v>0</v>
      </c>
      <c r="CD38" s="190">
        <v>0</v>
      </c>
      <c r="CE38" s="190">
        <v>0</v>
      </c>
      <c r="CF38" s="190">
        <v>0</v>
      </c>
      <c r="CG38" s="190">
        <v>0</v>
      </c>
      <c r="CH38" s="190">
        <v>0</v>
      </c>
      <c r="CI38" s="190">
        <v>0</v>
      </c>
      <c r="CJ38" s="190">
        <v>0</v>
      </c>
      <c r="CK38" s="190">
        <v>0</v>
      </c>
      <c r="CL38" s="190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188">
        <f t="shared" si="79"/>
        <v>18</v>
      </c>
      <c r="BB39" s="188">
        <f t="shared" si="80"/>
        <v>2</v>
      </c>
      <c r="BC39" s="188">
        <f t="shared" si="81"/>
        <v>0</v>
      </c>
      <c r="BD39" s="188">
        <f t="shared" si="82"/>
        <v>0</v>
      </c>
      <c r="BE39" s="188">
        <f t="shared" si="83"/>
        <v>0</v>
      </c>
      <c r="BF39" s="188">
        <f t="shared" si="84"/>
        <v>0</v>
      </c>
      <c r="BG39" s="188">
        <f t="shared" si="85"/>
        <v>0</v>
      </c>
      <c r="BH39" s="188">
        <f t="shared" si="86"/>
        <v>0</v>
      </c>
      <c r="BI39" s="188">
        <f t="shared" si="87"/>
        <v>0</v>
      </c>
      <c r="BJ39" s="188">
        <f t="shared" si="88"/>
        <v>0</v>
      </c>
      <c r="BK39" s="188">
        <f t="shared" si="89"/>
        <v>0</v>
      </c>
      <c r="BL39" s="188">
        <f t="shared" si="90"/>
        <v>0</v>
      </c>
      <c r="BM39" s="71"/>
      <c r="BN39" s="191">
        <v>3</v>
      </c>
      <c r="BO39" s="191">
        <v>0</v>
      </c>
      <c r="BP39" s="191">
        <v>0</v>
      </c>
      <c r="BQ39" s="191">
        <v>0</v>
      </c>
      <c r="BR39" s="191">
        <v>0</v>
      </c>
      <c r="BS39" s="191">
        <v>0</v>
      </c>
      <c r="BT39" s="191">
        <v>0</v>
      </c>
      <c r="BU39" s="191">
        <v>0</v>
      </c>
      <c r="BV39" s="191">
        <v>0</v>
      </c>
      <c r="BW39" s="191">
        <v>0</v>
      </c>
      <c r="BX39" s="191">
        <v>0</v>
      </c>
      <c r="BY39" s="191">
        <v>0</v>
      </c>
      <c r="CA39" s="190">
        <v>31</v>
      </c>
      <c r="CB39" s="190">
        <v>4</v>
      </c>
      <c r="CC39" s="190">
        <v>0</v>
      </c>
      <c r="CD39" s="190">
        <v>0</v>
      </c>
      <c r="CE39" s="190">
        <v>0</v>
      </c>
      <c r="CF39" s="190">
        <v>0</v>
      </c>
      <c r="CG39" s="190">
        <v>0</v>
      </c>
      <c r="CH39" s="190">
        <v>0</v>
      </c>
      <c r="CI39" s="190">
        <v>0</v>
      </c>
      <c r="CJ39" s="190">
        <v>0</v>
      </c>
      <c r="CK39" s="190">
        <v>0</v>
      </c>
      <c r="CL39" s="190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188">
        <f t="shared" si="79"/>
        <v>35</v>
      </c>
      <c r="BB40" s="188">
        <f t="shared" si="80"/>
        <v>1</v>
      </c>
      <c r="BC40" s="188">
        <f t="shared" si="81"/>
        <v>1</v>
      </c>
      <c r="BD40" s="188">
        <f t="shared" si="82"/>
        <v>0</v>
      </c>
      <c r="BE40" s="188">
        <f t="shared" si="83"/>
        <v>0</v>
      </c>
      <c r="BF40" s="188">
        <f t="shared" si="84"/>
        <v>0</v>
      </c>
      <c r="BG40" s="188">
        <f t="shared" si="85"/>
        <v>0</v>
      </c>
      <c r="BH40" s="188">
        <f t="shared" si="86"/>
        <v>0</v>
      </c>
      <c r="BI40" s="188">
        <f t="shared" si="87"/>
        <v>0</v>
      </c>
      <c r="BJ40" s="188">
        <f t="shared" si="88"/>
        <v>0</v>
      </c>
      <c r="BK40" s="188">
        <f t="shared" si="89"/>
        <v>0</v>
      </c>
      <c r="BL40" s="188">
        <f t="shared" si="90"/>
        <v>0</v>
      </c>
      <c r="BM40" s="71"/>
      <c r="BN40" s="191">
        <v>0</v>
      </c>
      <c r="BO40" s="191">
        <v>0</v>
      </c>
      <c r="BP40" s="191">
        <v>0</v>
      </c>
      <c r="BQ40" s="191">
        <v>0</v>
      </c>
      <c r="BR40" s="191">
        <v>0</v>
      </c>
      <c r="BS40" s="191">
        <v>0</v>
      </c>
      <c r="BT40" s="191">
        <v>0</v>
      </c>
      <c r="BU40" s="191">
        <v>0</v>
      </c>
      <c r="BV40" s="191">
        <v>0</v>
      </c>
      <c r="BW40" s="191">
        <v>0</v>
      </c>
      <c r="BX40" s="191">
        <v>0</v>
      </c>
      <c r="BY40" s="191">
        <v>0</v>
      </c>
      <c r="CA40" s="190">
        <v>30</v>
      </c>
      <c r="CB40" s="190">
        <v>7</v>
      </c>
      <c r="CC40" s="190">
        <v>0</v>
      </c>
      <c r="CD40" s="190">
        <v>0</v>
      </c>
      <c r="CE40" s="190">
        <v>0</v>
      </c>
      <c r="CF40" s="190">
        <v>0</v>
      </c>
      <c r="CG40" s="190">
        <v>0</v>
      </c>
      <c r="CH40" s="190">
        <v>0</v>
      </c>
      <c r="CI40" s="190">
        <v>0</v>
      </c>
      <c r="CJ40" s="190">
        <v>0</v>
      </c>
      <c r="CK40" s="190">
        <v>0</v>
      </c>
      <c r="CL40" s="190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188">
        <f t="shared" si="79"/>
        <v>36</v>
      </c>
      <c r="BB41" s="188">
        <f t="shared" si="80"/>
        <v>9</v>
      </c>
      <c r="BC41" s="188">
        <f t="shared" si="81"/>
        <v>0</v>
      </c>
      <c r="BD41" s="188">
        <f t="shared" si="82"/>
        <v>0</v>
      </c>
      <c r="BE41" s="188">
        <f t="shared" si="83"/>
        <v>0</v>
      </c>
      <c r="BF41" s="188">
        <f t="shared" si="84"/>
        <v>0</v>
      </c>
      <c r="BG41" s="188">
        <f t="shared" si="85"/>
        <v>0</v>
      </c>
      <c r="BH41" s="188">
        <f t="shared" si="86"/>
        <v>0</v>
      </c>
      <c r="BI41" s="188">
        <f t="shared" si="87"/>
        <v>0</v>
      </c>
      <c r="BJ41" s="188">
        <f t="shared" si="88"/>
        <v>0</v>
      </c>
      <c r="BK41" s="188">
        <f t="shared" si="89"/>
        <v>0</v>
      </c>
      <c r="BL41" s="188">
        <f t="shared" si="90"/>
        <v>0</v>
      </c>
      <c r="BM41" s="71"/>
      <c r="BN41" s="191">
        <v>0</v>
      </c>
      <c r="BO41" s="191">
        <v>0</v>
      </c>
      <c r="BP41" s="191">
        <v>0</v>
      </c>
      <c r="BQ41" s="191">
        <v>0</v>
      </c>
      <c r="BR41" s="191">
        <v>0</v>
      </c>
      <c r="BS41" s="191">
        <v>0</v>
      </c>
      <c r="BT41" s="191">
        <v>0</v>
      </c>
      <c r="BU41" s="191">
        <v>0</v>
      </c>
      <c r="BV41" s="191">
        <v>0</v>
      </c>
      <c r="BW41" s="191">
        <v>0</v>
      </c>
      <c r="BX41" s="191">
        <v>0</v>
      </c>
      <c r="BY41" s="191">
        <v>0</v>
      </c>
      <c r="CA41" s="190">
        <v>19</v>
      </c>
      <c r="CB41" s="190">
        <v>1</v>
      </c>
      <c r="CC41" s="190">
        <v>0</v>
      </c>
      <c r="CD41" s="190">
        <v>0</v>
      </c>
      <c r="CE41" s="190">
        <v>0</v>
      </c>
      <c r="CF41" s="190">
        <v>0</v>
      </c>
      <c r="CG41" s="190">
        <v>0</v>
      </c>
      <c r="CH41" s="190">
        <v>0</v>
      </c>
      <c r="CI41" s="190">
        <v>0</v>
      </c>
      <c r="CJ41" s="190">
        <v>0</v>
      </c>
      <c r="CK41" s="190">
        <v>0</v>
      </c>
      <c r="CL41" s="190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188">
        <f t="shared" si="79"/>
        <v>24</v>
      </c>
      <c r="BB42" s="188">
        <f t="shared" si="80"/>
        <v>5</v>
      </c>
      <c r="BC42" s="188">
        <f t="shared" si="81"/>
        <v>0</v>
      </c>
      <c r="BD42" s="188">
        <f t="shared" si="82"/>
        <v>0</v>
      </c>
      <c r="BE42" s="188">
        <f t="shared" si="83"/>
        <v>0</v>
      </c>
      <c r="BF42" s="188">
        <f t="shared" si="84"/>
        <v>0</v>
      </c>
      <c r="BG42" s="188">
        <f t="shared" si="85"/>
        <v>0</v>
      </c>
      <c r="BH42" s="188">
        <f t="shared" si="86"/>
        <v>0</v>
      </c>
      <c r="BI42" s="188">
        <f t="shared" si="87"/>
        <v>0</v>
      </c>
      <c r="BJ42" s="188">
        <f t="shared" si="88"/>
        <v>0</v>
      </c>
      <c r="BK42" s="188">
        <f t="shared" si="89"/>
        <v>0</v>
      </c>
      <c r="BL42" s="188">
        <f t="shared" si="90"/>
        <v>0</v>
      </c>
      <c r="BM42" s="71"/>
      <c r="BN42" s="191">
        <v>2</v>
      </c>
      <c r="BO42" s="191">
        <v>0</v>
      </c>
      <c r="BP42" s="191">
        <v>0</v>
      </c>
      <c r="BQ42" s="191">
        <v>0</v>
      </c>
      <c r="BR42" s="191">
        <v>0</v>
      </c>
      <c r="BS42" s="191">
        <v>0</v>
      </c>
      <c r="BT42" s="191">
        <v>0</v>
      </c>
      <c r="BU42" s="191">
        <v>0</v>
      </c>
      <c r="BV42" s="191">
        <v>0</v>
      </c>
      <c r="BW42" s="191">
        <v>0</v>
      </c>
      <c r="BX42" s="191">
        <v>0</v>
      </c>
      <c r="BY42" s="191">
        <v>0</v>
      </c>
      <c r="CA42" s="190">
        <v>30</v>
      </c>
      <c r="CB42" s="190">
        <v>2</v>
      </c>
      <c r="CC42" s="190">
        <v>1</v>
      </c>
      <c r="CD42" s="190">
        <v>0</v>
      </c>
      <c r="CE42" s="190">
        <v>0</v>
      </c>
      <c r="CF42" s="190">
        <v>0</v>
      </c>
      <c r="CG42" s="190">
        <v>0</v>
      </c>
      <c r="CH42" s="190">
        <v>0</v>
      </c>
      <c r="CI42" s="190">
        <v>0</v>
      </c>
      <c r="CJ42" s="190">
        <v>0</v>
      </c>
      <c r="CK42" s="190">
        <v>0</v>
      </c>
      <c r="CL42" s="190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188">
        <f t="shared" si="79"/>
        <v>24</v>
      </c>
      <c r="BB43" s="188">
        <f t="shared" si="80"/>
        <v>3</v>
      </c>
      <c r="BC43" s="188">
        <f t="shared" si="81"/>
        <v>0</v>
      </c>
      <c r="BD43" s="188">
        <f t="shared" si="82"/>
        <v>0</v>
      </c>
      <c r="BE43" s="188">
        <f t="shared" si="83"/>
        <v>0</v>
      </c>
      <c r="BF43" s="188">
        <f t="shared" si="84"/>
        <v>0</v>
      </c>
      <c r="BG43" s="188">
        <f t="shared" si="85"/>
        <v>0</v>
      </c>
      <c r="BH43" s="188">
        <f t="shared" si="86"/>
        <v>0</v>
      </c>
      <c r="BI43" s="188">
        <f t="shared" si="87"/>
        <v>0</v>
      </c>
      <c r="BJ43" s="188">
        <f t="shared" si="88"/>
        <v>0</v>
      </c>
      <c r="BK43" s="188">
        <f t="shared" si="89"/>
        <v>0</v>
      </c>
      <c r="BL43" s="188">
        <f t="shared" si="90"/>
        <v>0</v>
      </c>
      <c r="BM43" s="71"/>
      <c r="BN43" s="191">
        <v>0</v>
      </c>
      <c r="BO43" s="191">
        <v>0</v>
      </c>
      <c r="BP43" s="191">
        <v>0</v>
      </c>
      <c r="BQ43" s="191">
        <v>0</v>
      </c>
      <c r="BR43" s="191">
        <v>0</v>
      </c>
      <c r="BS43" s="191">
        <v>0</v>
      </c>
      <c r="BT43" s="191">
        <v>0</v>
      </c>
      <c r="BU43" s="191">
        <v>0</v>
      </c>
      <c r="BV43" s="191">
        <v>0</v>
      </c>
      <c r="BW43" s="191">
        <v>0</v>
      </c>
      <c r="BX43" s="191">
        <v>0</v>
      </c>
      <c r="BY43" s="191">
        <v>0</v>
      </c>
      <c r="CA43" s="190">
        <v>42</v>
      </c>
      <c r="CB43" s="190">
        <v>1</v>
      </c>
      <c r="CC43" s="190">
        <v>0</v>
      </c>
      <c r="CD43" s="190">
        <v>0</v>
      </c>
      <c r="CE43" s="190">
        <v>0</v>
      </c>
      <c r="CF43" s="190">
        <v>0</v>
      </c>
      <c r="CG43" s="190">
        <v>0</v>
      </c>
      <c r="CH43" s="190">
        <v>0</v>
      </c>
      <c r="CI43" s="190">
        <v>0</v>
      </c>
      <c r="CJ43" s="190">
        <v>0</v>
      </c>
      <c r="CK43" s="190">
        <v>0</v>
      </c>
      <c r="CL43" s="190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188">
        <f t="shared" si="79"/>
        <v>34</v>
      </c>
      <c r="BB44" s="188">
        <f t="shared" si="80"/>
        <v>4</v>
      </c>
      <c r="BC44" s="188">
        <f t="shared" si="81"/>
        <v>0</v>
      </c>
      <c r="BD44" s="188">
        <f t="shared" si="82"/>
        <v>0</v>
      </c>
      <c r="BE44" s="188">
        <f t="shared" si="83"/>
        <v>0</v>
      </c>
      <c r="BF44" s="188">
        <f t="shared" si="84"/>
        <v>0</v>
      </c>
      <c r="BG44" s="188">
        <f t="shared" si="85"/>
        <v>0</v>
      </c>
      <c r="BH44" s="188">
        <f t="shared" si="86"/>
        <v>0</v>
      </c>
      <c r="BI44" s="188">
        <f t="shared" si="87"/>
        <v>0</v>
      </c>
      <c r="BJ44" s="188">
        <f t="shared" si="88"/>
        <v>0</v>
      </c>
      <c r="BK44" s="188">
        <f t="shared" si="89"/>
        <v>0</v>
      </c>
      <c r="BL44" s="188">
        <f t="shared" si="90"/>
        <v>0</v>
      </c>
      <c r="BM44" s="71"/>
      <c r="BN44" s="191">
        <v>1</v>
      </c>
      <c r="BO44" s="191">
        <v>0</v>
      </c>
      <c r="BP44" s="191">
        <v>0</v>
      </c>
      <c r="BQ44" s="191">
        <v>0</v>
      </c>
      <c r="BR44" s="191">
        <v>0</v>
      </c>
      <c r="BS44" s="191">
        <v>0</v>
      </c>
      <c r="BT44" s="191">
        <v>0</v>
      </c>
      <c r="BU44" s="191">
        <v>0</v>
      </c>
      <c r="BV44" s="191">
        <v>0</v>
      </c>
      <c r="BW44" s="191">
        <v>0</v>
      </c>
      <c r="BX44" s="191">
        <v>0</v>
      </c>
      <c r="BY44" s="191">
        <v>0</v>
      </c>
      <c r="CA44" s="190">
        <v>65</v>
      </c>
      <c r="CB44" s="190">
        <v>2</v>
      </c>
      <c r="CC44" s="190">
        <v>0</v>
      </c>
      <c r="CD44" s="190">
        <v>0</v>
      </c>
      <c r="CE44" s="190">
        <v>0</v>
      </c>
      <c r="CF44" s="190">
        <v>0</v>
      </c>
      <c r="CG44" s="190">
        <v>0</v>
      </c>
      <c r="CH44" s="190">
        <v>0</v>
      </c>
      <c r="CI44" s="190">
        <v>0</v>
      </c>
      <c r="CJ44" s="190">
        <v>0</v>
      </c>
      <c r="CK44" s="190">
        <v>0</v>
      </c>
      <c r="CL44" s="190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188">
        <f t="shared" si="79"/>
        <v>30</v>
      </c>
      <c r="BB45" s="188">
        <f t="shared" si="80"/>
        <v>7</v>
      </c>
      <c r="BC45" s="188">
        <f t="shared" si="81"/>
        <v>0</v>
      </c>
      <c r="BD45" s="188">
        <f t="shared" si="82"/>
        <v>0</v>
      </c>
      <c r="BE45" s="188">
        <f t="shared" si="83"/>
        <v>0</v>
      </c>
      <c r="BF45" s="188">
        <f t="shared" si="84"/>
        <v>0</v>
      </c>
      <c r="BG45" s="188">
        <f t="shared" si="85"/>
        <v>0</v>
      </c>
      <c r="BH45" s="188">
        <f t="shared" si="86"/>
        <v>0</v>
      </c>
      <c r="BI45" s="188">
        <f t="shared" si="87"/>
        <v>0</v>
      </c>
      <c r="BJ45" s="188">
        <f t="shared" si="88"/>
        <v>0</v>
      </c>
      <c r="BK45" s="188">
        <f t="shared" si="89"/>
        <v>0</v>
      </c>
      <c r="BL45" s="188">
        <f t="shared" si="90"/>
        <v>0</v>
      </c>
      <c r="BM45" s="71"/>
      <c r="BN45" s="191">
        <v>1</v>
      </c>
      <c r="BO45" s="191">
        <v>0</v>
      </c>
      <c r="BP45" s="191">
        <v>0</v>
      </c>
      <c r="BQ45" s="191">
        <v>0</v>
      </c>
      <c r="BR45" s="191">
        <v>0</v>
      </c>
      <c r="BS45" s="191">
        <v>0</v>
      </c>
      <c r="BT45" s="191">
        <v>0</v>
      </c>
      <c r="BU45" s="191">
        <v>0</v>
      </c>
      <c r="BV45" s="191">
        <v>0</v>
      </c>
      <c r="BW45" s="191">
        <v>0</v>
      </c>
      <c r="BX45" s="191">
        <v>0</v>
      </c>
      <c r="BY45" s="191">
        <v>0</v>
      </c>
      <c r="CA45" s="190">
        <v>80</v>
      </c>
      <c r="CB45" s="190">
        <v>0</v>
      </c>
      <c r="CC45" s="190">
        <v>0</v>
      </c>
      <c r="CD45" s="190">
        <v>0</v>
      </c>
      <c r="CE45" s="190">
        <v>0</v>
      </c>
      <c r="CF45" s="190">
        <v>0</v>
      </c>
      <c r="CG45" s="190">
        <v>0</v>
      </c>
      <c r="CH45" s="190">
        <v>0</v>
      </c>
      <c r="CI45" s="190">
        <v>0</v>
      </c>
      <c r="CJ45" s="190">
        <v>0</v>
      </c>
      <c r="CK45" s="190">
        <v>0</v>
      </c>
      <c r="CL45" s="190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188">
        <f t="shared" si="79"/>
        <v>19</v>
      </c>
      <c r="BB46" s="188">
        <f t="shared" si="80"/>
        <v>1</v>
      </c>
      <c r="BC46" s="188">
        <f t="shared" si="81"/>
        <v>0</v>
      </c>
      <c r="BD46" s="188">
        <f t="shared" si="82"/>
        <v>0</v>
      </c>
      <c r="BE46" s="188">
        <f t="shared" si="83"/>
        <v>0</v>
      </c>
      <c r="BF46" s="188">
        <f t="shared" si="84"/>
        <v>0</v>
      </c>
      <c r="BG46" s="188">
        <f t="shared" si="85"/>
        <v>0</v>
      </c>
      <c r="BH46" s="188">
        <f t="shared" si="86"/>
        <v>0</v>
      </c>
      <c r="BI46" s="188">
        <f t="shared" si="87"/>
        <v>0</v>
      </c>
      <c r="BJ46" s="188">
        <f t="shared" si="88"/>
        <v>0</v>
      </c>
      <c r="BK46" s="188">
        <f t="shared" si="89"/>
        <v>0</v>
      </c>
      <c r="BL46" s="188">
        <f t="shared" si="90"/>
        <v>0</v>
      </c>
      <c r="BM46" s="71"/>
      <c r="BN46" s="191">
        <v>1</v>
      </c>
      <c r="BO46" s="191">
        <v>0</v>
      </c>
      <c r="BP46" s="191">
        <v>0</v>
      </c>
      <c r="BQ46" s="191">
        <v>0</v>
      </c>
      <c r="BR46" s="191">
        <v>0</v>
      </c>
      <c r="BS46" s="191">
        <v>0</v>
      </c>
      <c r="BT46" s="191">
        <v>0</v>
      </c>
      <c r="BU46" s="191">
        <v>0</v>
      </c>
      <c r="BV46" s="191">
        <v>0</v>
      </c>
      <c r="BW46" s="191">
        <v>0</v>
      </c>
      <c r="BX46" s="191">
        <v>0</v>
      </c>
      <c r="BY46" s="191">
        <v>0</v>
      </c>
      <c r="CA46" s="190">
        <v>52</v>
      </c>
      <c r="CB46" s="190">
        <v>3</v>
      </c>
      <c r="CC46" s="190">
        <v>0</v>
      </c>
      <c r="CD46" s="190">
        <v>0</v>
      </c>
      <c r="CE46" s="190">
        <v>0</v>
      </c>
      <c r="CF46" s="190">
        <v>0</v>
      </c>
      <c r="CG46" s="190">
        <v>0</v>
      </c>
      <c r="CH46" s="190">
        <v>0</v>
      </c>
      <c r="CI46" s="190">
        <v>0</v>
      </c>
      <c r="CJ46" s="190">
        <v>0</v>
      </c>
      <c r="CK46" s="190">
        <v>0</v>
      </c>
      <c r="CL46" s="190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188">
        <f t="shared" si="79"/>
        <v>32</v>
      </c>
      <c r="BB47" s="188">
        <f t="shared" si="80"/>
        <v>2</v>
      </c>
      <c r="BC47" s="188">
        <f t="shared" si="81"/>
        <v>1</v>
      </c>
      <c r="BD47" s="188">
        <f t="shared" si="82"/>
        <v>0</v>
      </c>
      <c r="BE47" s="188">
        <f t="shared" si="83"/>
        <v>0</v>
      </c>
      <c r="BF47" s="188">
        <f t="shared" si="84"/>
        <v>0</v>
      </c>
      <c r="BG47" s="188">
        <f t="shared" si="85"/>
        <v>0</v>
      </c>
      <c r="BH47" s="188">
        <f t="shared" si="86"/>
        <v>0</v>
      </c>
      <c r="BI47" s="188">
        <f t="shared" si="87"/>
        <v>0</v>
      </c>
      <c r="BJ47" s="188">
        <f t="shared" si="88"/>
        <v>0</v>
      </c>
      <c r="BK47" s="188">
        <f t="shared" si="89"/>
        <v>0</v>
      </c>
      <c r="BL47" s="188">
        <f t="shared" si="90"/>
        <v>0</v>
      </c>
      <c r="BM47" s="71"/>
      <c r="BN47" s="191">
        <v>1</v>
      </c>
      <c r="BO47" s="191">
        <v>0</v>
      </c>
      <c r="BP47" s="191">
        <v>0</v>
      </c>
      <c r="BQ47" s="191">
        <v>0</v>
      </c>
      <c r="BR47" s="191">
        <v>0</v>
      </c>
      <c r="BS47" s="191">
        <v>0</v>
      </c>
      <c r="BT47" s="191">
        <v>0</v>
      </c>
      <c r="BU47" s="191">
        <v>0</v>
      </c>
      <c r="BV47" s="191">
        <v>0</v>
      </c>
      <c r="BW47" s="191">
        <v>0</v>
      </c>
      <c r="BX47" s="191">
        <v>0</v>
      </c>
      <c r="BY47" s="191">
        <v>0</v>
      </c>
      <c r="CA47" s="190">
        <v>40</v>
      </c>
      <c r="CB47" s="190">
        <v>1</v>
      </c>
      <c r="CC47" s="190">
        <v>0</v>
      </c>
      <c r="CD47" s="190">
        <v>0</v>
      </c>
      <c r="CE47" s="190">
        <v>0</v>
      </c>
      <c r="CF47" s="190">
        <v>0</v>
      </c>
      <c r="CG47" s="190">
        <v>0</v>
      </c>
      <c r="CH47" s="190">
        <v>0</v>
      </c>
      <c r="CI47" s="190">
        <v>0</v>
      </c>
      <c r="CJ47" s="190">
        <v>0</v>
      </c>
      <c r="CK47" s="190">
        <v>0</v>
      </c>
      <c r="CL47" s="190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188">
        <f t="shared" si="79"/>
        <v>42</v>
      </c>
      <c r="BB48" s="188">
        <f t="shared" si="80"/>
        <v>1</v>
      </c>
      <c r="BC48" s="188">
        <f t="shared" si="81"/>
        <v>0</v>
      </c>
      <c r="BD48" s="188">
        <f t="shared" si="82"/>
        <v>0</v>
      </c>
      <c r="BE48" s="188">
        <f t="shared" si="83"/>
        <v>0</v>
      </c>
      <c r="BF48" s="188">
        <f t="shared" si="84"/>
        <v>0</v>
      </c>
      <c r="BG48" s="188">
        <f t="shared" si="85"/>
        <v>0</v>
      </c>
      <c r="BH48" s="188">
        <f t="shared" si="86"/>
        <v>0</v>
      </c>
      <c r="BI48" s="188">
        <f t="shared" si="87"/>
        <v>0</v>
      </c>
      <c r="BJ48" s="188">
        <f t="shared" si="88"/>
        <v>0</v>
      </c>
      <c r="BK48" s="188">
        <f t="shared" si="89"/>
        <v>0</v>
      </c>
      <c r="BL48" s="188">
        <f t="shared" si="90"/>
        <v>0</v>
      </c>
      <c r="BM48" s="71"/>
      <c r="BN48" s="191">
        <v>0</v>
      </c>
      <c r="BO48" s="191">
        <v>0</v>
      </c>
      <c r="BP48" s="191">
        <v>0</v>
      </c>
      <c r="BQ48" s="191">
        <v>0</v>
      </c>
      <c r="BR48" s="191">
        <v>0</v>
      </c>
      <c r="BS48" s="191">
        <v>0</v>
      </c>
      <c r="BT48" s="191">
        <v>0</v>
      </c>
      <c r="BU48" s="191">
        <v>0</v>
      </c>
      <c r="BV48" s="191">
        <v>0</v>
      </c>
      <c r="BW48" s="191">
        <v>0</v>
      </c>
      <c r="BX48" s="191">
        <v>0</v>
      </c>
      <c r="BY48" s="191">
        <v>0</v>
      </c>
      <c r="CA48" s="190">
        <v>20</v>
      </c>
      <c r="CB48" s="190">
        <v>3</v>
      </c>
      <c r="CC48" s="190">
        <v>0</v>
      </c>
      <c r="CD48" s="190">
        <v>0</v>
      </c>
      <c r="CE48" s="190">
        <v>0</v>
      </c>
      <c r="CF48" s="190">
        <v>0</v>
      </c>
      <c r="CG48" s="190">
        <v>0</v>
      </c>
      <c r="CH48" s="190">
        <v>0</v>
      </c>
      <c r="CI48" s="190">
        <v>0</v>
      </c>
      <c r="CJ48" s="190">
        <v>0</v>
      </c>
      <c r="CK48" s="190">
        <v>0</v>
      </c>
      <c r="CL48" s="190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188">
        <f t="shared" si="79"/>
        <v>66</v>
      </c>
      <c r="BB49" s="188">
        <f t="shared" si="80"/>
        <v>2</v>
      </c>
      <c r="BC49" s="188">
        <f t="shared" si="81"/>
        <v>0</v>
      </c>
      <c r="BD49" s="188">
        <f t="shared" si="82"/>
        <v>0</v>
      </c>
      <c r="BE49" s="188">
        <f t="shared" si="83"/>
        <v>0</v>
      </c>
      <c r="BF49" s="188">
        <f t="shared" si="84"/>
        <v>0</v>
      </c>
      <c r="BG49" s="188">
        <f t="shared" si="85"/>
        <v>0</v>
      </c>
      <c r="BH49" s="188">
        <f t="shared" si="86"/>
        <v>0</v>
      </c>
      <c r="BI49" s="188">
        <f t="shared" si="87"/>
        <v>0</v>
      </c>
      <c r="BJ49" s="188">
        <f t="shared" si="88"/>
        <v>0</v>
      </c>
      <c r="BK49" s="188">
        <f t="shared" si="89"/>
        <v>0</v>
      </c>
      <c r="BL49" s="188">
        <f t="shared" si="90"/>
        <v>0</v>
      </c>
      <c r="BM49" s="71"/>
      <c r="BN49" s="191">
        <v>0</v>
      </c>
      <c r="BO49" s="191">
        <v>1</v>
      </c>
      <c r="BP49" s="191">
        <v>0</v>
      </c>
      <c r="BQ49" s="191">
        <v>0</v>
      </c>
      <c r="BR49" s="191">
        <v>0</v>
      </c>
      <c r="BS49" s="191">
        <v>0</v>
      </c>
      <c r="BT49" s="191">
        <v>0</v>
      </c>
      <c r="BU49" s="191">
        <v>0</v>
      </c>
      <c r="BV49" s="191">
        <v>0</v>
      </c>
      <c r="BW49" s="191">
        <v>0</v>
      </c>
      <c r="BX49" s="191">
        <v>0</v>
      </c>
      <c r="BY49" s="191">
        <v>0</v>
      </c>
      <c r="CA49" s="190">
        <v>12</v>
      </c>
      <c r="CB49" s="190">
        <v>1</v>
      </c>
      <c r="CC49" s="190">
        <v>0</v>
      </c>
      <c r="CD49" s="190">
        <v>0</v>
      </c>
      <c r="CE49" s="190">
        <v>0</v>
      </c>
      <c r="CF49" s="190">
        <v>0</v>
      </c>
      <c r="CG49" s="190">
        <v>0</v>
      </c>
      <c r="CH49" s="190">
        <v>0</v>
      </c>
      <c r="CI49" s="190">
        <v>0</v>
      </c>
      <c r="CJ49" s="190">
        <v>0</v>
      </c>
      <c r="CK49" s="190">
        <v>0</v>
      </c>
      <c r="CL49" s="190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188">
        <f t="shared" si="79"/>
        <v>81</v>
      </c>
      <c r="BB50" s="188">
        <f t="shared" si="80"/>
        <v>0</v>
      </c>
      <c r="BC50" s="188">
        <f t="shared" si="81"/>
        <v>0</v>
      </c>
      <c r="BD50" s="188">
        <f t="shared" si="82"/>
        <v>0</v>
      </c>
      <c r="BE50" s="188">
        <f t="shared" si="83"/>
        <v>0</v>
      </c>
      <c r="BF50" s="188">
        <f t="shared" si="84"/>
        <v>0</v>
      </c>
      <c r="BG50" s="188">
        <f t="shared" si="85"/>
        <v>0</v>
      </c>
      <c r="BH50" s="188">
        <f t="shared" si="86"/>
        <v>0</v>
      </c>
      <c r="BI50" s="188">
        <f t="shared" si="87"/>
        <v>0</v>
      </c>
      <c r="BJ50" s="188">
        <f t="shared" si="88"/>
        <v>0</v>
      </c>
      <c r="BK50" s="188">
        <f t="shared" si="89"/>
        <v>0</v>
      </c>
      <c r="BL50" s="188">
        <f t="shared" si="90"/>
        <v>0</v>
      </c>
      <c r="BM50" s="71"/>
      <c r="BN50" s="191">
        <v>0</v>
      </c>
      <c r="BO50" s="191">
        <v>0</v>
      </c>
      <c r="BP50" s="191">
        <v>0</v>
      </c>
      <c r="BQ50" s="191">
        <v>0</v>
      </c>
      <c r="BR50" s="191">
        <v>0</v>
      </c>
      <c r="BS50" s="191">
        <v>0</v>
      </c>
      <c r="BT50" s="191">
        <v>0</v>
      </c>
      <c r="BU50" s="191">
        <v>0</v>
      </c>
      <c r="BV50" s="191">
        <v>0</v>
      </c>
      <c r="BW50" s="191">
        <v>0</v>
      </c>
      <c r="BX50" s="191">
        <v>0</v>
      </c>
      <c r="BY50" s="191">
        <v>0</v>
      </c>
      <c r="CA50" s="190">
        <v>7</v>
      </c>
      <c r="CB50" s="190">
        <v>3</v>
      </c>
      <c r="CC50" s="190">
        <v>0</v>
      </c>
      <c r="CD50" s="190">
        <v>0</v>
      </c>
      <c r="CE50" s="190">
        <v>0</v>
      </c>
      <c r="CF50" s="190">
        <v>0</v>
      </c>
      <c r="CG50" s="190">
        <v>0</v>
      </c>
      <c r="CH50" s="190">
        <v>0</v>
      </c>
      <c r="CI50" s="190">
        <v>0</v>
      </c>
      <c r="CJ50" s="190">
        <v>0</v>
      </c>
      <c r="CK50" s="190">
        <v>0</v>
      </c>
      <c r="CL50" s="190">
        <v>0</v>
      </c>
    </row>
    <row r="51" spans="1:124" ht="4.9000000000000004" customHeight="1" thickBot="1" x14ac:dyDescent="0.35">
      <c r="BA51" s="188">
        <f t="shared" si="79"/>
        <v>53</v>
      </c>
      <c r="BB51" s="188">
        <f t="shared" si="80"/>
        <v>3</v>
      </c>
      <c r="BC51" s="188">
        <f t="shared" si="81"/>
        <v>0</v>
      </c>
      <c r="BD51" s="188">
        <f t="shared" si="82"/>
        <v>0</v>
      </c>
      <c r="BE51" s="188">
        <f t="shared" si="83"/>
        <v>0</v>
      </c>
      <c r="BF51" s="188">
        <f t="shared" si="84"/>
        <v>0</v>
      </c>
      <c r="BG51" s="188">
        <f t="shared" si="85"/>
        <v>0</v>
      </c>
      <c r="BH51" s="188">
        <f t="shared" si="86"/>
        <v>0</v>
      </c>
      <c r="BI51" s="188">
        <f t="shared" si="87"/>
        <v>0</v>
      </c>
      <c r="BJ51" s="188">
        <f t="shared" si="88"/>
        <v>0</v>
      </c>
      <c r="BK51" s="188">
        <f t="shared" ref="BK51:BK97" si="91">BX46+CK46</f>
        <v>0</v>
      </c>
      <c r="BL51" s="188">
        <f t="shared" si="90"/>
        <v>0</v>
      </c>
      <c r="BM51" s="71"/>
      <c r="BN51" s="191">
        <v>0</v>
      </c>
      <c r="BO51" s="191">
        <v>0</v>
      </c>
      <c r="BP51" s="191">
        <v>0</v>
      </c>
      <c r="BQ51" s="191">
        <v>0</v>
      </c>
      <c r="BR51" s="191">
        <v>0</v>
      </c>
      <c r="BS51" s="191">
        <v>0</v>
      </c>
      <c r="BT51" s="191">
        <v>0</v>
      </c>
      <c r="BU51" s="191">
        <v>0</v>
      </c>
      <c r="BV51" s="191">
        <v>0</v>
      </c>
      <c r="BW51" s="191">
        <v>0</v>
      </c>
      <c r="BX51" s="191">
        <v>0</v>
      </c>
      <c r="BY51" s="191">
        <v>0</v>
      </c>
      <c r="CA51" s="190">
        <v>6</v>
      </c>
      <c r="CB51" s="190">
        <v>1</v>
      </c>
      <c r="CC51" s="190">
        <v>0</v>
      </c>
      <c r="CD51" s="190">
        <v>0</v>
      </c>
      <c r="CE51" s="190">
        <v>0</v>
      </c>
      <c r="CF51" s="190">
        <v>0</v>
      </c>
      <c r="CG51" s="190">
        <v>0</v>
      </c>
      <c r="CH51" s="190">
        <v>0</v>
      </c>
      <c r="CI51" s="190">
        <v>0</v>
      </c>
      <c r="CJ51" s="190">
        <v>0</v>
      </c>
      <c r="CK51" s="190">
        <v>0</v>
      </c>
      <c r="CL51" s="190">
        <v>0</v>
      </c>
    </row>
    <row r="52" spans="1:124" ht="13.5" thickBot="1" x14ac:dyDescent="0.35">
      <c r="BA52" s="188">
        <f t="shared" si="79"/>
        <v>41</v>
      </c>
      <c r="BB52" s="188">
        <f t="shared" si="80"/>
        <v>1</v>
      </c>
      <c r="BC52" s="188">
        <f t="shared" si="81"/>
        <v>0</v>
      </c>
      <c r="BD52" s="188">
        <f t="shared" si="82"/>
        <v>0</v>
      </c>
      <c r="BE52" s="188">
        <f t="shared" si="83"/>
        <v>0</v>
      </c>
      <c r="BF52" s="188">
        <f t="shared" si="84"/>
        <v>0</v>
      </c>
      <c r="BG52" s="188">
        <f t="shared" si="85"/>
        <v>0</v>
      </c>
      <c r="BH52" s="188">
        <f t="shared" si="86"/>
        <v>0</v>
      </c>
      <c r="BI52" s="188">
        <f t="shared" si="87"/>
        <v>0</v>
      </c>
      <c r="BJ52" s="188">
        <f t="shared" si="88"/>
        <v>0</v>
      </c>
      <c r="BK52" s="188">
        <f t="shared" si="91"/>
        <v>0</v>
      </c>
      <c r="BL52" s="188">
        <f t="shared" si="90"/>
        <v>0</v>
      </c>
      <c r="BM52" s="70" t="s">
        <v>78</v>
      </c>
      <c r="BN52" s="191">
        <v>0</v>
      </c>
      <c r="BO52" s="191">
        <v>0</v>
      </c>
      <c r="BP52" s="191">
        <v>0</v>
      </c>
      <c r="BQ52" s="191">
        <v>0</v>
      </c>
      <c r="BR52" s="191">
        <v>0</v>
      </c>
      <c r="BS52" s="191">
        <v>0</v>
      </c>
      <c r="BT52" s="191">
        <v>0</v>
      </c>
      <c r="BU52" s="191">
        <v>0</v>
      </c>
      <c r="BV52" s="191">
        <v>0</v>
      </c>
      <c r="BW52" s="191">
        <v>0</v>
      </c>
      <c r="BX52" s="191">
        <v>0</v>
      </c>
      <c r="BY52" s="191">
        <v>0</v>
      </c>
      <c r="CA52" s="190">
        <v>2</v>
      </c>
      <c r="CB52" s="190">
        <v>1</v>
      </c>
      <c r="CC52" s="190">
        <v>0</v>
      </c>
      <c r="CD52" s="190">
        <v>0</v>
      </c>
      <c r="CE52" s="190">
        <v>0</v>
      </c>
      <c r="CF52" s="190">
        <v>0</v>
      </c>
      <c r="CG52" s="190">
        <v>0</v>
      </c>
      <c r="CH52" s="190">
        <v>0</v>
      </c>
      <c r="CI52" s="190">
        <v>0</v>
      </c>
      <c r="CJ52" s="190">
        <v>0</v>
      </c>
      <c r="CK52" s="190">
        <v>0</v>
      </c>
      <c r="CL52" s="190">
        <v>0</v>
      </c>
    </row>
    <row r="53" spans="1:124" ht="13" x14ac:dyDescent="0.3">
      <c r="BA53" s="188">
        <f t="shared" si="79"/>
        <v>20</v>
      </c>
      <c r="BB53" s="188">
        <f t="shared" si="80"/>
        <v>3</v>
      </c>
      <c r="BC53" s="188">
        <f t="shared" si="81"/>
        <v>0</v>
      </c>
      <c r="BD53" s="188">
        <f t="shared" si="82"/>
        <v>0</v>
      </c>
      <c r="BE53" s="188">
        <f t="shared" si="83"/>
        <v>0</v>
      </c>
      <c r="BF53" s="188">
        <f t="shared" si="84"/>
        <v>0</v>
      </c>
      <c r="BG53" s="188">
        <f t="shared" si="85"/>
        <v>0</v>
      </c>
      <c r="BH53" s="188">
        <f t="shared" si="86"/>
        <v>0</v>
      </c>
      <c r="BI53" s="188">
        <f t="shared" si="87"/>
        <v>0</v>
      </c>
      <c r="BJ53" s="188">
        <f t="shared" si="88"/>
        <v>0</v>
      </c>
      <c r="BK53" s="188">
        <f t="shared" si="91"/>
        <v>0</v>
      </c>
      <c r="BL53" s="188">
        <f t="shared" si="90"/>
        <v>0</v>
      </c>
      <c r="BM53" s="71"/>
      <c r="BN53" s="191">
        <v>0</v>
      </c>
      <c r="BO53" s="191">
        <v>0</v>
      </c>
      <c r="BP53" s="191">
        <v>0</v>
      </c>
      <c r="BQ53" s="191">
        <v>0</v>
      </c>
      <c r="BR53" s="191">
        <v>0</v>
      </c>
      <c r="BS53" s="191">
        <v>0</v>
      </c>
      <c r="BT53" s="191">
        <v>0</v>
      </c>
      <c r="BU53" s="191">
        <v>0</v>
      </c>
      <c r="BV53" s="191">
        <v>0</v>
      </c>
      <c r="BW53" s="191">
        <v>0</v>
      </c>
      <c r="BX53" s="191">
        <v>0</v>
      </c>
      <c r="BY53" s="191">
        <v>0</v>
      </c>
      <c r="CA53" s="190">
        <v>1</v>
      </c>
      <c r="CB53" s="190">
        <v>0</v>
      </c>
      <c r="CC53" s="190">
        <v>0</v>
      </c>
      <c r="CD53" s="190">
        <v>0</v>
      </c>
      <c r="CE53" s="190">
        <v>0</v>
      </c>
      <c r="CF53" s="190">
        <v>0</v>
      </c>
      <c r="CG53" s="190">
        <v>0</v>
      </c>
      <c r="CH53" s="190">
        <v>0</v>
      </c>
      <c r="CI53" s="190">
        <v>0</v>
      </c>
      <c r="CJ53" s="190">
        <v>0</v>
      </c>
      <c r="CK53" s="190">
        <v>0</v>
      </c>
      <c r="CL53" s="190">
        <v>0</v>
      </c>
    </row>
    <row r="54" spans="1:124" ht="13" x14ac:dyDescent="0.3">
      <c r="V54" s="37" t="s">
        <v>62</v>
      </c>
      <c r="W54" s="4"/>
      <c r="BA54" s="188">
        <f t="shared" si="79"/>
        <v>12</v>
      </c>
      <c r="BB54" s="188">
        <f t="shared" si="80"/>
        <v>2</v>
      </c>
      <c r="BC54" s="188">
        <f t="shared" si="81"/>
        <v>0</v>
      </c>
      <c r="BD54" s="188">
        <f t="shared" si="82"/>
        <v>0</v>
      </c>
      <c r="BE54" s="188">
        <f t="shared" si="83"/>
        <v>0</v>
      </c>
      <c r="BF54" s="188">
        <f t="shared" si="84"/>
        <v>0</v>
      </c>
      <c r="BG54" s="188">
        <f t="shared" si="85"/>
        <v>0</v>
      </c>
      <c r="BH54" s="188">
        <f t="shared" si="86"/>
        <v>0</v>
      </c>
      <c r="BI54" s="188">
        <f t="shared" si="87"/>
        <v>0</v>
      </c>
      <c r="BJ54" s="188">
        <f t="shared" si="88"/>
        <v>0</v>
      </c>
      <c r="BK54" s="188">
        <f t="shared" si="91"/>
        <v>0</v>
      </c>
      <c r="BL54" s="188">
        <f t="shared" si="90"/>
        <v>0</v>
      </c>
      <c r="BM54" s="71"/>
      <c r="BN54" s="191">
        <v>0</v>
      </c>
      <c r="BO54" s="191">
        <v>0</v>
      </c>
      <c r="BP54" s="191">
        <v>0</v>
      </c>
      <c r="BQ54" s="191">
        <v>0</v>
      </c>
      <c r="BR54" s="191">
        <v>0</v>
      </c>
      <c r="BS54" s="191">
        <v>0</v>
      </c>
      <c r="BT54" s="191">
        <v>0</v>
      </c>
      <c r="BU54" s="191">
        <v>0</v>
      </c>
      <c r="BV54" s="191">
        <v>0</v>
      </c>
      <c r="BW54" s="191">
        <v>0</v>
      </c>
      <c r="BX54" s="191">
        <v>0</v>
      </c>
      <c r="BY54" s="191">
        <v>0</v>
      </c>
      <c r="CA54" s="190">
        <v>0</v>
      </c>
      <c r="CB54" s="190">
        <v>0</v>
      </c>
      <c r="CC54" s="190">
        <v>0</v>
      </c>
      <c r="CD54" s="190">
        <v>0</v>
      </c>
      <c r="CE54" s="190">
        <v>0</v>
      </c>
      <c r="CF54" s="190">
        <v>0</v>
      </c>
      <c r="CG54" s="190">
        <v>0</v>
      </c>
      <c r="CH54" s="190">
        <v>0</v>
      </c>
      <c r="CI54" s="190">
        <v>0</v>
      </c>
      <c r="CJ54" s="190">
        <v>0</v>
      </c>
      <c r="CK54" s="190">
        <v>0</v>
      </c>
      <c r="CL54" s="190">
        <v>0</v>
      </c>
    </row>
    <row r="55" spans="1:124" ht="13.5" thickBot="1" x14ac:dyDescent="0.35">
      <c r="V55" s="37" t="s">
        <v>63</v>
      </c>
      <c r="W55" s="4"/>
      <c r="BA55" s="188">
        <f>BN50+CA50</f>
        <v>7</v>
      </c>
      <c r="BB55" s="188">
        <f t="shared" si="80"/>
        <v>3</v>
      </c>
      <c r="BC55" s="188">
        <f t="shared" si="81"/>
        <v>0</v>
      </c>
      <c r="BD55" s="188">
        <f t="shared" si="82"/>
        <v>0</v>
      </c>
      <c r="BE55" s="188">
        <f t="shared" si="83"/>
        <v>0</v>
      </c>
      <c r="BF55" s="188">
        <f t="shared" si="84"/>
        <v>0</v>
      </c>
      <c r="BG55" s="188">
        <f t="shared" si="85"/>
        <v>0</v>
      </c>
      <c r="BH55" s="188">
        <f t="shared" si="86"/>
        <v>0</v>
      </c>
      <c r="BI55" s="188">
        <f t="shared" si="87"/>
        <v>0</v>
      </c>
      <c r="BJ55" s="188">
        <f t="shared" si="88"/>
        <v>0</v>
      </c>
      <c r="BK55" s="188">
        <f t="shared" si="91"/>
        <v>0</v>
      </c>
      <c r="BL55" s="188">
        <f t="shared" si="90"/>
        <v>0</v>
      </c>
      <c r="BM55" s="71"/>
      <c r="BN55" s="191">
        <v>0</v>
      </c>
      <c r="BO55" s="191">
        <v>0</v>
      </c>
      <c r="BP55" s="191">
        <v>0</v>
      </c>
      <c r="BQ55" s="191">
        <v>0</v>
      </c>
      <c r="BR55" s="191">
        <v>0</v>
      </c>
      <c r="BS55" s="191">
        <v>0</v>
      </c>
      <c r="BT55" s="191">
        <v>0</v>
      </c>
      <c r="BU55" s="191">
        <v>0</v>
      </c>
      <c r="BV55" s="191">
        <v>0</v>
      </c>
      <c r="BW55" s="191">
        <v>0</v>
      </c>
      <c r="BX55" s="191">
        <v>0</v>
      </c>
      <c r="BY55" s="191">
        <v>0</v>
      </c>
      <c r="CA55" s="190">
        <v>1</v>
      </c>
      <c r="CB55" s="190">
        <v>1</v>
      </c>
      <c r="CC55" s="190">
        <v>0</v>
      </c>
      <c r="CD55" s="190">
        <v>0</v>
      </c>
      <c r="CE55" s="190">
        <v>0</v>
      </c>
      <c r="CF55" s="190">
        <v>0</v>
      </c>
      <c r="CG55" s="190">
        <v>0</v>
      </c>
      <c r="CH55" s="190">
        <v>0</v>
      </c>
      <c r="CI55" s="190">
        <v>0</v>
      </c>
      <c r="CJ55" s="190">
        <v>0</v>
      </c>
      <c r="CK55" s="190">
        <v>0</v>
      </c>
      <c r="CL55" s="190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189">
        <f>BN51+CA51</f>
        <v>6</v>
      </c>
      <c r="BB56" s="189">
        <f t="shared" si="80"/>
        <v>1</v>
      </c>
      <c r="BC56" s="189">
        <f t="shared" si="81"/>
        <v>0</v>
      </c>
      <c r="BD56" s="189">
        <f t="shared" si="82"/>
        <v>0</v>
      </c>
      <c r="BE56" s="189">
        <f t="shared" si="83"/>
        <v>0</v>
      </c>
      <c r="BF56" s="189">
        <f t="shared" si="84"/>
        <v>0</v>
      </c>
      <c r="BG56" s="189">
        <f t="shared" si="85"/>
        <v>0</v>
      </c>
      <c r="BH56" s="189">
        <f t="shared" si="86"/>
        <v>0</v>
      </c>
      <c r="BI56" s="189">
        <f t="shared" si="87"/>
        <v>0</v>
      </c>
      <c r="BJ56" s="189">
        <f t="shared" si="88"/>
        <v>0</v>
      </c>
      <c r="BK56" s="189">
        <f t="shared" si="91"/>
        <v>0</v>
      </c>
      <c r="BL56" s="189">
        <f t="shared" si="90"/>
        <v>0</v>
      </c>
      <c r="BM56" s="71"/>
      <c r="BN56" s="191">
        <v>0</v>
      </c>
      <c r="BO56" s="191">
        <v>0</v>
      </c>
      <c r="BP56" s="191">
        <v>0</v>
      </c>
      <c r="BQ56" s="191">
        <v>0</v>
      </c>
      <c r="BR56" s="191">
        <v>0</v>
      </c>
      <c r="BS56" s="191">
        <v>0</v>
      </c>
      <c r="BT56" s="191">
        <v>0</v>
      </c>
      <c r="BU56" s="191">
        <v>0</v>
      </c>
      <c r="BV56" s="191">
        <v>0</v>
      </c>
      <c r="BW56" s="191">
        <v>0</v>
      </c>
      <c r="BX56" s="191">
        <v>0</v>
      </c>
      <c r="BY56" s="191">
        <v>0</v>
      </c>
      <c r="CA56" s="190">
        <v>4</v>
      </c>
      <c r="CB56" s="190">
        <v>0</v>
      </c>
      <c r="CC56" s="190">
        <v>0</v>
      </c>
      <c r="CD56" s="190">
        <v>0</v>
      </c>
      <c r="CE56" s="190">
        <v>0</v>
      </c>
      <c r="CF56" s="190">
        <v>0</v>
      </c>
      <c r="CG56" s="190">
        <v>0</v>
      </c>
      <c r="CH56" s="190">
        <v>0</v>
      </c>
      <c r="CI56" s="190">
        <v>0</v>
      </c>
      <c r="CJ56" s="190">
        <v>0</v>
      </c>
      <c r="CK56" s="190">
        <v>0</v>
      </c>
      <c r="CL56" s="190">
        <v>0</v>
      </c>
    </row>
    <row r="57" spans="1:124" ht="13" x14ac:dyDescent="0.3">
      <c r="V57" s="37" t="s">
        <v>65</v>
      </c>
      <c r="W57" s="4"/>
      <c r="BA57" s="189">
        <f t="shared" ref="BA57:BA79" si="92">BN52+CA52</f>
        <v>2</v>
      </c>
      <c r="BB57" s="189">
        <f t="shared" si="80"/>
        <v>1</v>
      </c>
      <c r="BC57" s="189">
        <f t="shared" si="81"/>
        <v>0</v>
      </c>
      <c r="BD57" s="189">
        <f t="shared" si="82"/>
        <v>0</v>
      </c>
      <c r="BE57" s="189">
        <f t="shared" si="83"/>
        <v>0</v>
      </c>
      <c r="BF57" s="189">
        <f t="shared" si="84"/>
        <v>0</v>
      </c>
      <c r="BG57" s="189">
        <f t="shared" si="85"/>
        <v>0</v>
      </c>
      <c r="BH57" s="189">
        <f t="shared" si="86"/>
        <v>0</v>
      </c>
      <c r="BI57" s="189">
        <f t="shared" si="87"/>
        <v>0</v>
      </c>
      <c r="BJ57" s="189">
        <f t="shared" si="88"/>
        <v>0</v>
      </c>
      <c r="BK57" s="189">
        <f t="shared" si="91"/>
        <v>0</v>
      </c>
      <c r="BL57" s="189">
        <f t="shared" si="90"/>
        <v>0</v>
      </c>
      <c r="BM57" s="71"/>
      <c r="BN57" s="191">
        <v>1</v>
      </c>
      <c r="BO57" s="191">
        <v>0</v>
      </c>
      <c r="BP57" s="191">
        <v>0</v>
      </c>
      <c r="BQ57" s="191">
        <v>0</v>
      </c>
      <c r="BR57" s="191">
        <v>0</v>
      </c>
      <c r="BS57" s="191">
        <v>0</v>
      </c>
      <c r="BT57" s="191">
        <v>0</v>
      </c>
      <c r="BU57" s="191">
        <v>0</v>
      </c>
      <c r="BV57" s="191">
        <v>0</v>
      </c>
      <c r="BW57" s="191">
        <v>0</v>
      </c>
      <c r="BX57" s="191">
        <v>0</v>
      </c>
      <c r="BY57" s="191">
        <v>0</v>
      </c>
      <c r="CA57" s="190">
        <v>4</v>
      </c>
      <c r="CB57" s="190">
        <v>2</v>
      </c>
      <c r="CC57" s="190">
        <v>0</v>
      </c>
      <c r="CD57" s="190">
        <v>0</v>
      </c>
      <c r="CE57" s="190">
        <v>0</v>
      </c>
      <c r="CF57" s="190">
        <v>0</v>
      </c>
      <c r="CG57" s="190">
        <v>0</v>
      </c>
      <c r="CH57" s="190">
        <v>0</v>
      </c>
      <c r="CI57" s="190">
        <v>0</v>
      </c>
      <c r="CJ57" s="190">
        <v>0</v>
      </c>
      <c r="CK57" s="190">
        <v>0</v>
      </c>
      <c r="CL57" s="190">
        <v>0</v>
      </c>
    </row>
    <row r="58" spans="1:124" ht="13" x14ac:dyDescent="0.3">
      <c r="V58" s="37" t="s">
        <v>66</v>
      </c>
      <c r="W58" s="4"/>
      <c r="BA58" s="189">
        <f t="shared" si="92"/>
        <v>1</v>
      </c>
      <c r="BB58" s="189">
        <f t="shared" si="80"/>
        <v>0</v>
      </c>
      <c r="BC58" s="189">
        <f t="shared" si="81"/>
        <v>0</v>
      </c>
      <c r="BD58" s="189">
        <f t="shared" si="82"/>
        <v>0</v>
      </c>
      <c r="BE58" s="189">
        <f t="shared" si="83"/>
        <v>0</v>
      </c>
      <c r="BF58" s="189">
        <f t="shared" si="84"/>
        <v>0</v>
      </c>
      <c r="BG58" s="189">
        <f t="shared" si="85"/>
        <v>0</v>
      </c>
      <c r="BH58" s="189">
        <f t="shared" si="86"/>
        <v>0</v>
      </c>
      <c r="BI58" s="189">
        <f t="shared" si="87"/>
        <v>0</v>
      </c>
      <c r="BJ58" s="189">
        <f t="shared" si="88"/>
        <v>0</v>
      </c>
      <c r="BK58" s="189">
        <f t="shared" si="91"/>
        <v>0</v>
      </c>
      <c r="BL58" s="189">
        <f t="shared" si="90"/>
        <v>0</v>
      </c>
      <c r="BM58" s="71"/>
      <c r="BN58" s="191">
        <v>0</v>
      </c>
      <c r="BO58" s="191">
        <v>0</v>
      </c>
      <c r="BP58" s="191">
        <v>0</v>
      </c>
      <c r="BQ58" s="191">
        <v>0</v>
      </c>
      <c r="BR58" s="191">
        <v>0</v>
      </c>
      <c r="BS58" s="191">
        <v>0</v>
      </c>
      <c r="BT58" s="191">
        <v>0</v>
      </c>
      <c r="BU58" s="191">
        <v>0</v>
      </c>
      <c r="BV58" s="191">
        <v>0</v>
      </c>
      <c r="BW58" s="191">
        <v>0</v>
      </c>
      <c r="BX58" s="191">
        <v>0</v>
      </c>
      <c r="BY58" s="191">
        <v>0</v>
      </c>
      <c r="CA58" s="190">
        <v>13</v>
      </c>
      <c r="CB58" s="190">
        <v>0</v>
      </c>
      <c r="CC58" s="190">
        <v>0</v>
      </c>
      <c r="CD58" s="190">
        <v>0</v>
      </c>
      <c r="CE58" s="190">
        <v>0</v>
      </c>
      <c r="CF58" s="190">
        <v>0</v>
      </c>
      <c r="CG58" s="190">
        <v>0</v>
      </c>
      <c r="CH58" s="190">
        <v>0</v>
      </c>
      <c r="CI58" s="190">
        <v>0</v>
      </c>
      <c r="CJ58" s="190">
        <v>0</v>
      </c>
      <c r="CK58" s="190">
        <v>0</v>
      </c>
      <c r="CL58" s="190">
        <v>0</v>
      </c>
    </row>
    <row r="59" spans="1:124" ht="13" x14ac:dyDescent="0.3">
      <c r="V59" s="37" t="s">
        <v>67</v>
      </c>
      <c r="W59" s="4"/>
      <c r="BA59" s="189">
        <f t="shared" si="92"/>
        <v>0</v>
      </c>
      <c r="BB59" s="189">
        <f t="shared" si="80"/>
        <v>0</v>
      </c>
      <c r="BC59" s="189">
        <f t="shared" si="81"/>
        <v>0</v>
      </c>
      <c r="BD59" s="189">
        <f t="shared" si="82"/>
        <v>0</v>
      </c>
      <c r="BE59" s="189">
        <f t="shared" si="83"/>
        <v>0</v>
      </c>
      <c r="BF59" s="189">
        <f t="shared" si="84"/>
        <v>0</v>
      </c>
      <c r="BG59" s="189">
        <f t="shared" si="85"/>
        <v>0</v>
      </c>
      <c r="BH59" s="189">
        <f t="shared" si="86"/>
        <v>0</v>
      </c>
      <c r="BI59" s="189">
        <f t="shared" si="87"/>
        <v>0</v>
      </c>
      <c r="BJ59" s="189">
        <f t="shared" si="88"/>
        <v>0</v>
      </c>
      <c r="BK59" s="189">
        <f t="shared" si="91"/>
        <v>0</v>
      </c>
      <c r="BL59" s="189">
        <f t="shared" si="90"/>
        <v>0</v>
      </c>
      <c r="BM59" s="71"/>
      <c r="BN59" s="191">
        <v>0</v>
      </c>
      <c r="BO59" s="191">
        <v>0</v>
      </c>
      <c r="BP59" s="191">
        <v>0</v>
      </c>
      <c r="BQ59" s="191">
        <v>0</v>
      </c>
      <c r="BR59" s="191">
        <v>0</v>
      </c>
      <c r="BS59" s="191">
        <v>0</v>
      </c>
      <c r="BT59" s="191">
        <v>0</v>
      </c>
      <c r="BU59" s="191">
        <v>0</v>
      </c>
      <c r="BV59" s="191">
        <v>0</v>
      </c>
      <c r="BW59" s="191">
        <v>0</v>
      </c>
      <c r="BX59" s="191">
        <v>0</v>
      </c>
      <c r="BY59" s="191">
        <v>0</v>
      </c>
      <c r="CA59" s="190">
        <v>32</v>
      </c>
      <c r="CB59" s="190">
        <v>3</v>
      </c>
      <c r="CC59" s="190">
        <v>0</v>
      </c>
      <c r="CD59" s="190">
        <v>0</v>
      </c>
      <c r="CE59" s="190">
        <v>0</v>
      </c>
      <c r="CF59" s="190">
        <v>0</v>
      </c>
      <c r="CG59" s="190">
        <v>0</v>
      </c>
      <c r="CH59" s="190">
        <v>0</v>
      </c>
      <c r="CI59" s="190">
        <v>0</v>
      </c>
      <c r="CJ59" s="190">
        <v>0</v>
      </c>
      <c r="CK59" s="190">
        <v>0</v>
      </c>
      <c r="CL59" s="190">
        <v>0</v>
      </c>
    </row>
    <row r="60" spans="1:124" ht="13" x14ac:dyDescent="0.3">
      <c r="V60" s="37" t="s">
        <v>68</v>
      </c>
      <c r="W60" s="4"/>
      <c r="BA60" s="189">
        <f t="shared" si="92"/>
        <v>1</v>
      </c>
      <c r="BB60" s="189">
        <f t="shared" si="80"/>
        <v>1</v>
      </c>
      <c r="BC60" s="189">
        <f t="shared" si="81"/>
        <v>0</v>
      </c>
      <c r="BD60" s="189">
        <f t="shared" si="82"/>
        <v>0</v>
      </c>
      <c r="BE60" s="189">
        <f t="shared" si="83"/>
        <v>0</v>
      </c>
      <c r="BF60" s="189">
        <f t="shared" si="84"/>
        <v>0</v>
      </c>
      <c r="BG60" s="189">
        <f t="shared" si="85"/>
        <v>0</v>
      </c>
      <c r="BH60" s="189">
        <f t="shared" si="86"/>
        <v>0</v>
      </c>
      <c r="BI60" s="189">
        <f t="shared" si="87"/>
        <v>0</v>
      </c>
      <c r="BJ60" s="189">
        <f t="shared" si="88"/>
        <v>0</v>
      </c>
      <c r="BK60" s="189">
        <f t="shared" si="91"/>
        <v>0</v>
      </c>
      <c r="BL60" s="189">
        <f t="shared" si="90"/>
        <v>0</v>
      </c>
      <c r="BM60" s="71"/>
      <c r="BN60" s="191">
        <v>0</v>
      </c>
      <c r="BO60" s="191">
        <v>0</v>
      </c>
      <c r="BP60" s="191">
        <v>0</v>
      </c>
      <c r="BQ60" s="191">
        <v>0</v>
      </c>
      <c r="BR60" s="191">
        <v>0</v>
      </c>
      <c r="BS60" s="191">
        <v>0</v>
      </c>
      <c r="BT60" s="191">
        <v>0</v>
      </c>
      <c r="BU60" s="191">
        <v>0</v>
      </c>
      <c r="BV60" s="191">
        <v>0</v>
      </c>
      <c r="BW60" s="191">
        <v>0</v>
      </c>
      <c r="BX60" s="191">
        <v>0</v>
      </c>
      <c r="BY60" s="191">
        <v>0</v>
      </c>
      <c r="CA60" s="190">
        <v>21</v>
      </c>
      <c r="CB60" s="190">
        <v>9</v>
      </c>
      <c r="CC60" s="190">
        <v>0</v>
      </c>
      <c r="CD60" s="190">
        <v>0</v>
      </c>
      <c r="CE60" s="190">
        <v>0</v>
      </c>
      <c r="CF60" s="190">
        <v>0</v>
      </c>
      <c r="CG60" s="190">
        <v>0</v>
      </c>
      <c r="CH60" s="190">
        <v>0</v>
      </c>
      <c r="CI60" s="190">
        <v>0</v>
      </c>
      <c r="CJ60" s="190">
        <v>0</v>
      </c>
      <c r="CK60" s="190">
        <v>0</v>
      </c>
      <c r="CL60" s="190">
        <v>0</v>
      </c>
    </row>
    <row r="61" spans="1:124" ht="13" x14ac:dyDescent="0.3">
      <c r="V61" s="37" t="s">
        <v>69</v>
      </c>
      <c r="W61" s="4"/>
      <c r="BA61" s="189">
        <f t="shared" si="92"/>
        <v>4</v>
      </c>
      <c r="BB61" s="189">
        <f t="shared" si="80"/>
        <v>0</v>
      </c>
      <c r="BC61" s="189">
        <f t="shared" si="81"/>
        <v>0</v>
      </c>
      <c r="BD61" s="189">
        <f t="shared" si="82"/>
        <v>0</v>
      </c>
      <c r="BE61" s="189">
        <f t="shared" si="83"/>
        <v>0</v>
      </c>
      <c r="BF61" s="189">
        <f t="shared" si="84"/>
        <v>0</v>
      </c>
      <c r="BG61" s="189">
        <f t="shared" si="85"/>
        <v>0</v>
      </c>
      <c r="BH61" s="189">
        <f t="shared" si="86"/>
        <v>0</v>
      </c>
      <c r="BI61" s="189">
        <f t="shared" si="87"/>
        <v>0</v>
      </c>
      <c r="BJ61" s="189">
        <f t="shared" si="88"/>
        <v>0</v>
      </c>
      <c r="BK61" s="189">
        <f t="shared" si="91"/>
        <v>0</v>
      </c>
      <c r="BL61" s="189">
        <f t="shared" si="90"/>
        <v>0</v>
      </c>
      <c r="BM61" s="71"/>
      <c r="BN61" s="191">
        <v>0</v>
      </c>
      <c r="BO61" s="191">
        <v>0</v>
      </c>
      <c r="BP61" s="191">
        <v>0</v>
      </c>
      <c r="BQ61" s="191">
        <v>0</v>
      </c>
      <c r="BR61" s="191">
        <v>0</v>
      </c>
      <c r="BS61" s="191">
        <v>0</v>
      </c>
      <c r="BT61" s="191">
        <v>0</v>
      </c>
      <c r="BU61" s="191">
        <v>0</v>
      </c>
      <c r="BV61" s="191">
        <v>0</v>
      </c>
      <c r="BW61" s="191">
        <v>0</v>
      </c>
      <c r="BX61" s="191">
        <v>0</v>
      </c>
      <c r="BY61" s="191">
        <v>0</v>
      </c>
      <c r="CA61" s="190">
        <v>26</v>
      </c>
      <c r="CB61" s="190">
        <v>1</v>
      </c>
      <c r="CC61" s="190">
        <v>0</v>
      </c>
      <c r="CD61" s="190">
        <v>0</v>
      </c>
      <c r="CE61" s="190">
        <v>0</v>
      </c>
      <c r="CF61" s="190">
        <v>0</v>
      </c>
      <c r="CG61" s="190">
        <v>0</v>
      </c>
      <c r="CH61" s="190">
        <v>0</v>
      </c>
      <c r="CI61" s="190">
        <v>0</v>
      </c>
      <c r="CJ61" s="190">
        <v>0</v>
      </c>
      <c r="CK61" s="190">
        <v>0</v>
      </c>
      <c r="CL61" s="190">
        <v>0</v>
      </c>
    </row>
    <row r="62" spans="1:124" ht="13" x14ac:dyDescent="0.3">
      <c r="V62" s="37" t="s">
        <v>70</v>
      </c>
      <c r="W62" s="4"/>
      <c r="BA62" s="189">
        <f t="shared" si="92"/>
        <v>5</v>
      </c>
      <c r="BB62" s="189">
        <f t="shared" si="80"/>
        <v>2</v>
      </c>
      <c r="BC62" s="189">
        <f t="shared" si="81"/>
        <v>0</v>
      </c>
      <c r="BD62" s="189">
        <f t="shared" si="82"/>
        <v>0</v>
      </c>
      <c r="BE62" s="189">
        <f t="shared" si="83"/>
        <v>0</v>
      </c>
      <c r="BF62" s="189">
        <f t="shared" si="84"/>
        <v>0</v>
      </c>
      <c r="BG62" s="189">
        <f t="shared" si="85"/>
        <v>0</v>
      </c>
      <c r="BH62" s="189">
        <f t="shared" si="86"/>
        <v>0</v>
      </c>
      <c r="BI62" s="189">
        <f t="shared" si="87"/>
        <v>0</v>
      </c>
      <c r="BJ62" s="189">
        <f t="shared" si="88"/>
        <v>0</v>
      </c>
      <c r="BK62" s="189">
        <f t="shared" si="91"/>
        <v>0</v>
      </c>
      <c r="BL62" s="189">
        <f t="shared" si="90"/>
        <v>0</v>
      </c>
      <c r="BM62" s="71"/>
      <c r="BN62" s="191">
        <v>0</v>
      </c>
      <c r="BO62" s="191">
        <v>0</v>
      </c>
      <c r="BP62" s="191">
        <v>0</v>
      </c>
      <c r="BQ62" s="191">
        <v>0</v>
      </c>
      <c r="BR62" s="191">
        <v>0</v>
      </c>
      <c r="BS62" s="191">
        <v>0</v>
      </c>
      <c r="BT62" s="191">
        <v>0</v>
      </c>
      <c r="BU62" s="191">
        <v>0</v>
      </c>
      <c r="BV62" s="191">
        <v>0</v>
      </c>
      <c r="BW62" s="191">
        <v>0</v>
      </c>
      <c r="BX62" s="191">
        <v>0</v>
      </c>
      <c r="BY62" s="191">
        <v>0</v>
      </c>
      <c r="CA62" s="190">
        <v>28</v>
      </c>
      <c r="CB62" s="190">
        <v>3</v>
      </c>
      <c r="CC62" s="190">
        <v>0</v>
      </c>
      <c r="CD62" s="190">
        <v>0</v>
      </c>
      <c r="CE62" s="190">
        <v>0</v>
      </c>
      <c r="CF62" s="190">
        <v>0</v>
      </c>
      <c r="CG62" s="190">
        <v>0</v>
      </c>
      <c r="CH62" s="190">
        <v>0</v>
      </c>
      <c r="CI62" s="190">
        <v>0</v>
      </c>
      <c r="CJ62" s="190">
        <v>0</v>
      </c>
      <c r="CK62" s="190">
        <v>0</v>
      </c>
      <c r="CL62" s="190">
        <v>0</v>
      </c>
    </row>
    <row r="63" spans="1:124" s="36" customFormat="1" ht="13" x14ac:dyDescent="0.3">
      <c r="A63" s="38">
        <f>(H32+J32+L32+N32+P32+R32)/T32</f>
        <v>1.4684287812041115E-3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189">
        <f t="shared" si="92"/>
        <v>13</v>
      </c>
      <c r="BB63" s="189">
        <f t="shared" si="80"/>
        <v>0</v>
      </c>
      <c r="BC63" s="189">
        <f t="shared" si="81"/>
        <v>0</v>
      </c>
      <c r="BD63" s="189">
        <f t="shared" si="82"/>
        <v>0</v>
      </c>
      <c r="BE63" s="189">
        <f t="shared" si="83"/>
        <v>0</v>
      </c>
      <c r="BF63" s="189">
        <f t="shared" si="84"/>
        <v>0</v>
      </c>
      <c r="BG63" s="189">
        <f t="shared" si="85"/>
        <v>0</v>
      </c>
      <c r="BH63" s="189">
        <f t="shared" si="86"/>
        <v>0</v>
      </c>
      <c r="BI63" s="189">
        <f t="shared" si="87"/>
        <v>0</v>
      </c>
      <c r="BJ63" s="189">
        <f t="shared" si="88"/>
        <v>0</v>
      </c>
      <c r="BK63" s="189">
        <f t="shared" si="91"/>
        <v>0</v>
      </c>
      <c r="BL63" s="189">
        <f t="shared" si="90"/>
        <v>0</v>
      </c>
      <c r="BM63" s="71"/>
      <c r="BN63" s="191">
        <v>3</v>
      </c>
      <c r="BO63" s="191">
        <v>0</v>
      </c>
      <c r="BP63" s="191">
        <v>0</v>
      </c>
      <c r="BQ63" s="191">
        <v>0</v>
      </c>
      <c r="BR63" s="191">
        <v>0</v>
      </c>
      <c r="BS63" s="191">
        <v>0</v>
      </c>
      <c r="BT63" s="191">
        <v>0</v>
      </c>
      <c r="BU63" s="191">
        <v>0</v>
      </c>
      <c r="BV63" s="191">
        <v>0</v>
      </c>
      <c r="BW63" s="191">
        <v>0</v>
      </c>
      <c r="BX63" s="191">
        <v>0</v>
      </c>
      <c r="BY63" s="191">
        <v>0</v>
      </c>
      <c r="CA63" s="190">
        <v>38</v>
      </c>
      <c r="CB63" s="190">
        <v>5</v>
      </c>
      <c r="CC63" s="190">
        <v>0</v>
      </c>
      <c r="CD63" s="190">
        <v>0</v>
      </c>
      <c r="CE63" s="190">
        <v>0</v>
      </c>
      <c r="CF63" s="190">
        <v>0</v>
      </c>
      <c r="CG63" s="190">
        <v>0</v>
      </c>
      <c r="CH63" s="190">
        <v>0</v>
      </c>
      <c r="CI63" s="190">
        <v>0</v>
      </c>
      <c r="CJ63" s="190">
        <v>0</v>
      </c>
      <c r="CK63" s="190">
        <v>0</v>
      </c>
      <c r="CL63" s="190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189">
        <f t="shared" si="92"/>
        <v>32</v>
      </c>
      <c r="BB64" s="189">
        <f t="shared" si="80"/>
        <v>3</v>
      </c>
      <c r="BC64" s="189">
        <f t="shared" si="81"/>
        <v>0</v>
      </c>
      <c r="BD64" s="189">
        <f t="shared" si="82"/>
        <v>0</v>
      </c>
      <c r="BE64" s="189">
        <f t="shared" si="83"/>
        <v>0</v>
      </c>
      <c r="BF64" s="189">
        <f t="shared" si="84"/>
        <v>0</v>
      </c>
      <c r="BG64" s="189">
        <f t="shared" si="85"/>
        <v>0</v>
      </c>
      <c r="BH64" s="189">
        <f t="shared" si="86"/>
        <v>0</v>
      </c>
      <c r="BI64" s="189">
        <f t="shared" si="87"/>
        <v>0</v>
      </c>
      <c r="BJ64" s="189">
        <f t="shared" si="88"/>
        <v>0</v>
      </c>
      <c r="BK64" s="189">
        <f t="shared" si="91"/>
        <v>0</v>
      </c>
      <c r="BL64" s="189">
        <f t="shared" si="90"/>
        <v>0</v>
      </c>
      <c r="BM64" s="71"/>
      <c r="BN64" s="191">
        <v>2</v>
      </c>
      <c r="BO64" s="191">
        <v>0</v>
      </c>
      <c r="BP64" s="191">
        <v>0</v>
      </c>
      <c r="BQ64" s="191">
        <v>0</v>
      </c>
      <c r="BR64" s="191">
        <v>0</v>
      </c>
      <c r="BS64" s="191">
        <v>0</v>
      </c>
      <c r="BT64" s="191">
        <v>0</v>
      </c>
      <c r="BU64" s="191">
        <v>0</v>
      </c>
      <c r="BV64" s="191">
        <v>0</v>
      </c>
      <c r="BW64" s="191">
        <v>0</v>
      </c>
      <c r="BX64" s="191">
        <v>0</v>
      </c>
      <c r="BY64" s="191">
        <v>0</v>
      </c>
      <c r="CA64" s="190">
        <v>43</v>
      </c>
      <c r="CB64" s="190">
        <v>6</v>
      </c>
      <c r="CC64" s="190">
        <v>0</v>
      </c>
      <c r="CD64" s="190">
        <v>0</v>
      </c>
      <c r="CE64" s="190">
        <v>0</v>
      </c>
      <c r="CF64" s="190">
        <v>0</v>
      </c>
      <c r="CG64" s="190">
        <v>0</v>
      </c>
      <c r="CH64" s="190">
        <v>0</v>
      </c>
      <c r="CI64" s="190">
        <v>0</v>
      </c>
      <c r="CJ64" s="190">
        <v>0</v>
      </c>
      <c r="CK64" s="190">
        <v>0</v>
      </c>
      <c r="CL64" s="190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189">
        <f t="shared" si="92"/>
        <v>21</v>
      </c>
      <c r="BB65" s="189">
        <f t="shared" si="80"/>
        <v>9</v>
      </c>
      <c r="BC65" s="189">
        <f t="shared" si="81"/>
        <v>0</v>
      </c>
      <c r="BD65" s="189">
        <f t="shared" si="82"/>
        <v>0</v>
      </c>
      <c r="BE65" s="189">
        <f t="shared" si="83"/>
        <v>0</v>
      </c>
      <c r="BF65" s="189">
        <f t="shared" si="84"/>
        <v>0</v>
      </c>
      <c r="BG65" s="189">
        <f t="shared" si="85"/>
        <v>0</v>
      </c>
      <c r="BH65" s="189">
        <f t="shared" si="86"/>
        <v>0</v>
      </c>
      <c r="BI65" s="189">
        <f t="shared" si="87"/>
        <v>0</v>
      </c>
      <c r="BJ65" s="189">
        <f t="shared" si="88"/>
        <v>0</v>
      </c>
      <c r="BK65" s="189">
        <f t="shared" si="91"/>
        <v>0</v>
      </c>
      <c r="BL65" s="189">
        <f t="shared" si="90"/>
        <v>0</v>
      </c>
      <c r="BM65" s="71"/>
      <c r="BN65" s="191">
        <v>0</v>
      </c>
      <c r="BO65" s="191">
        <v>0</v>
      </c>
      <c r="BP65" s="191">
        <v>0</v>
      </c>
      <c r="BQ65" s="191">
        <v>0</v>
      </c>
      <c r="BR65" s="191">
        <v>0</v>
      </c>
      <c r="BS65" s="191">
        <v>0</v>
      </c>
      <c r="BT65" s="191">
        <v>0</v>
      </c>
      <c r="BU65" s="191">
        <v>0</v>
      </c>
      <c r="BV65" s="191">
        <v>0</v>
      </c>
      <c r="BW65" s="191">
        <v>0</v>
      </c>
      <c r="BX65" s="191">
        <v>0</v>
      </c>
      <c r="BY65" s="191">
        <v>0</v>
      </c>
      <c r="CA65" s="190">
        <v>32</v>
      </c>
      <c r="CB65" s="190">
        <v>11</v>
      </c>
      <c r="CC65" s="190">
        <v>0</v>
      </c>
      <c r="CD65" s="190">
        <v>0</v>
      </c>
      <c r="CE65" s="190">
        <v>0</v>
      </c>
      <c r="CF65" s="190">
        <v>0</v>
      </c>
      <c r="CG65" s="190">
        <v>0</v>
      </c>
      <c r="CH65" s="190">
        <v>0</v>
      </c>
      <c r="CI65" s="190">
        <v>0</v>
      </c>
      <c r="CJ65" s="190">
        <v>0</v>
      </c>
      <c r="CK65" s="190">
        <v>0</v>
      </c>
      <c r="CL65" s="190">
        <v>0</v>
      </c>
    </row>
    <row r="66" spans="1:124" ht="17" thickBot="1" x14ac:dyDescent="0.4">
      <c r="A66" s="270" t="str">
        <f>A1</f>
        <v>Comptages vitesse TV/PL à Vincennes</v>
      </c>
      <c r="B66" s="271"/>
      <c r="C66" s="271"/>
      <c r="D66" s="271"/>
      <c r="E66" s="271"/>
      <c r="F66" s="271"/>
      <c r="G66" s="27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S66" s="271"/>
      <c r="T66" s="271"/>
      <c r="U66" s="272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189">
        <f t="shared" si="92"/>
        <v>26</v>
      </c>
      <c r="BB66" s="189">
        <f t="shared" si="80"/>
        <v>1</v>
      </c>
      <c r="BC66" s="189">
        <f t="shared" si="81"/>
        <v>0</v>
      </c>
      <c r="BD66" s="189">
        <f t="shared" si="82"/>
        <v>0</v>
      </c>
      <c r="BE66" s="189">
        <f t="shared" si="83"/>
        <v>0</v>
      </c>
      <c r="BF66" s="189">
        <f t="shared" si="84"/>
        <v>0</v>
      </c>
      <c r="BG66" s="189">
        <f t="shared" si="85"/>
        <v>0</v>
      </c>
      <c r="BH66" s="189">
        <f t="shared" si="86"/>
        <v>0</v>
      </c>
      <c r="BI66" s="189">
        <f t="shared" si="87"/>
        <v>0</v>
      </c>
      <c r="BJ66" s="189">
        <f t="shared" si="88"/>
        <v>0</v>
      </c>
      <c r="BK66" s="189">
        <f t="shared" si="91"/>
        <v>0</v>
      </c>
      <c r="BL66" s="189">
        <f t="shared" si="90"/>
        <v>0</v>
      </c>
      <c r="BM66" s="71"/>
      <c r="BN66" s="191">
        <v>0</v>
      </c>
      <c r="BO66" s="191">
        <v>0</v>
      </c>
      <c r="BP66" s="191">
        <v>0</v>
      </c>
      <c r="BQ66" s="191">
        <v>0</v>
      </c>
      <c r="BR66" s="191">
        <v>0</v>
      </c>
      <c r="BS66" s="191">
        <v>0</v>
      </c>
      <c r="BT66" s="191">
        <v>0</v>
      </c>
      <c r="BU66" s="191">
        <v>0</v>
      </c>
      <c r="BV66" s="191">
        <v>0</v>
      </c>
      <c r="BW66" s="191">
        <v>0</v>
      </c>
      <c r="BX66" s="191">
        <v>0</v>
      </c>
      <c r="BY66" s="191">
        <v>0</v>
      </c>
      <c r="CA66" s="190">
        <v>38</v>
      </c>
      <c r="CB66" s="190">
        <v>11</v>
      </c>
      <c r="CC66" s="190">
        <v>0</v>
      </c>
      <c r="CD66" s="190">
        <v>0</v>
      </c>
      <c r="CE66" s="190">
        <v>0</v>
      </c>
      <c r="CF66" s="190">
        <v>0</v>
      </c>
      <c r="CG66" s="190">
        <v>0</v>
      </c>
      <c r="CH66" s="190">
        <v>0</v>
      </c>
      <c r="CI66" s="190">
        <v>0</v>
      </c>
      <c r="CJ66" s="190">
        <v>0</v>
      </c>
      <c r="CK66" s="190">
        <v>0</v>
      </c>
      <c r="CL66" s="190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189">
        <f t="shared" si="92"/>
        <v>28</v>
      </c>
      <c r="BB67" s="189">
        <f t="shared" si="80"/>
        <v>3</v>
      </c>
      <c r="BC67" s="189">
        <f t="shared" si="81"/>
        <v>0</v>
      </c>
      <c r="BD67" s="189">
        <f t="shared" si="82"/>
        <v>0</v>
      </c>
      <c r="BE67" s="189">
        <f t="shared" si="83"/>
        <v>0</v>
      </c>
      <c r="BF67" s="189">
        <f t="shared" si="84"/>
        <v>0</v>
      </c>
      <c r="BG67" s="189">
        <f t="shared" si="85"/>
        <v>0</v>
      </c>
      <c r="BH67" s="189">
        <f t="shared" si="86"/>
        <v>0</v>
      </c>
      <c r="BI67" s="189">
        <f t="shared" si="87"/>
        <v>0</v>
      </c>
      <c r="BJ67" s="189">
        <f t="shared" si="88"/>
        <v>0</v>
      </c>
      <c r="BK67" s="189">
        <f t="shared" si="91"/>
        <v>0</v>
      </c>
      <c r="BL67" s="189">
        <f t="shared" si="90"/>
        <v>0</v>
      </c>
      <c r="BM67" s="71"/>
      <c r="BN67" s="191">
        <v>1</v>
      </c>
      <c r="BO67" s="191">
        <v>0</v>
      </c>
      <c r="BP67" s="191">
        <v>0</v>
      </c>
      <c r="BQ67" s="191">
        <v>0</v>
      </c>
      <c r="BR67" s="191">
        <v>0</v>
      </c>
      <c r="BS67" s="191">
        <v>0</v>
      </c>
      <c r="BT67" s="191">
        <v>0</v>
      </c>
      <c r="BU67" s="191">
        <v>0</v>
      </c>
      <c r="BV67" s="191">
        <v>0</v>
      </c>
      <c r="BW67" s="191">
        <v>0</v>
      </c>
      <c r="BX67" s="191">
        <v>0</v>
      </c>
      <c r="BY67" s="191">
        <v>0</v>
      </c>
      <c r="CA67" s="190">
        <v>43</v>
      </c>
      <c r="CB67" s="190">
        <v>8</v>
      </c>
      <c r="CC67" s="190">
        <v>0</v>
      </c>
      <c r="CD67" s="190">
        <v>0</v>
      </c>
      <c r="CE67" s="190">
        <v>0</v>
      </c>
      <c r="CF67" s="190">
        <v>0</v>
      </c>
      <c r="CG67" s="190">
        <v>0</v>
      </c>
      <c r="CH67" s="190">
        <v>0</v>
      </c>
      <c r="CI67" s="190">
        <v>0</v>
      </c>
      <c r="CJ67" s="190">
        <v>0</v>
      </c>
      <c r="CK67" s="190">
        <v>0</v>
      </c>
      <c r="CL67" s="190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28 septembres 2021</v>
      </c>
      <c r="I68" s="4" t="str">
        <f>I3</f>
        <v>Entre</v>
      </c>
      <c r="J68" s="105" t="str">
        <f>J3</f>
        <v>Rue de la Marseillaise</v>
      </c>
      <c r="K68" s="4"/>
      <c r="L68" s="11"/>
      <c r="M68" s="4"/>
      <c r="N68" s="4"/>
      <c r="O68" s="4" t="str">
        <f>O3</f>
        <v>Et</v>
      </c>
      <c r="P68" s="61" t="str">
        <f>P3</f>
        <v>Rue Diderot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189">
        <f t="shared" si="92"/>
        <v>41</v>
      </c>
      <c r="BB68" s="189">
        <f t="shared" si="80"/>
        <v>5</v>
      </c>
      <c r="BC68" s="189">
        <f t="shared" si="81"/>
        <v>0</v>
      </c>
      <c r="BD68" s="189">
        <f t="shared" si="82"/>
        <v>0</v>
      </c>
      <c r="BE68" s="189">
        <f t="shared" si="83"/>
        <v>0</v>
      </c>
      <c r="BF68" s="189">
        <f t="shared" si="84"/>
        <v>0</v>
      </c>
      <c r="BG68" s="189">
        <f t="shared" si="85"/>
        <v>0</v>
      </c>
      <c r="BH68" s="189">
        <f t="shared" si="86"/>
        <v>0</v>
      </c>
      <c r="BI68" s="189">
        <f t="shared" si="87"/>
        <v>0</v>
      </c>
      <c r="BJ68" s="189">
        <f t="shared" si="88"/>
        <v>0</v>
      </c>
      <c r="BK68" s="189">
        <f t="shared" si="91"/>
        <v>0</v>
      </c>
      <c r="BL68" s="189">
        <f t="shared" si="90"/>
        <v>0</v>
      </c>
      <c r="BM68" s="71"/>
      <c r="BN68" s="191">
        <v>3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CA68" s="190">
        <v>65</v>
      </c>
      <c r="CB68" s="190">
        <v>11</v>
      </c>
      <c r="CC68" s="190">
        <v>0</v>
      </c>
      <c r="CD68" s="190">
        <v>0</v>
      </c>
      <c r="CE68" s="190">
        <v>0</v>
      </c>
      <c r="CF68" s="190">
        <v>0</v>
      </c>
      <c r="CG68" s="190">
        <v>0</v>
      </c>
      <c r="CH68" s="190">
        <v>0</v>
      </c>
      <c r="CI68" s="190">
        <v>0</v>
      </c>
      <c r="CJ68" s="190">
        <v>0</v>
      </c>
      <c r="CK68" s="190">
        <v>0</v>
      </c>
      <c r="CL68" s="190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89">
        <f t="shared" si="92"/>
        <v>45</v>
      </c>
      <c r="BB69" s="189">
        <f t="shared" si="80"/>
        <v>6</v>
      </c>
      <c r="BC69" s="189">
        <f t="shared" si="81"/>
        <v>0</v>
      </c>
      <c r="BD69" s="189">
        <f t="shared" si="82"/>
        <v>0</v>
      </c>
      <c r="BE69" s="189">
        <f t="shared" si="83"/>
        <v>0</v>
      </c>
      <c r="BF69" s="189">
        <f t="shared" si="84"/>
        <v>0</v>
      </c>
      <c r="BG69" s="189">
        <f t="shared" si="85"/>
        <v>0</v>
      </c>
      <c r="BH69" s="189">
        <f t="shared" si="86"/>
        <v>0</v>
      </c>
      <c r="BI69" s="189">
        <f t="shared" si="87"/>
        <v>0</v>
      </c>
      <c r="BJ69" s="189">
        <f t="shared" si="88"/>
        <v>0</v>
      </c>
      <c r="BK69" s="189">
        <f t="shared" si="91"/>
        <v>0</v>
      </c>
      <c r="BL69" s="189">
        <f t="shared" si="90"/>
        <v>0</v>
      </c>
      <c r="BM69" s="71"/>
      <c r="BN69" s="191">
        <v>0</v>
      </c>
      <c r="BO69" s="191">
        <v>0</v>
      </c>
      <c r="BP69" s="191">
        <v>0</v>
      </c>
      <c r="BQ69" s="191">
        <v>0</v>
      </c>
      <c r="BR69" s="191">
        <v>0</v>
      </c>
      <c r="BS69" s="191">
        <v>0</v>
      </c>
      <c r="BT69" s="191">
        <v>0</v>
      </c>
      <c r="BU69" s="191">
        <v>0</v>
      </c>
      <c r="BV69" s="191">
        <v>0</v>
      </c>
      <c r="BW69" s="191">
        <v>0</v>
      </c>
      <c r="BX69" s="191">
        <v>0</v>
      </c>
      <c r="BY69" s="191">
        <v>0</v>
      </c>
      <c r="CA69" s="190">
        <v>55</v>
      </c>
      <c r="CB69" s="190">
        <v>9</v>
      </c>
      <c r="CC69" s="190">
        <v>0</v>
      </c>
      <c r="CD69" s="190">
        <v>0</v>
      </c>
      <c r="CE69" s="190">
        <v>0</v>
      </c>
      <c r="CF69" s="190">
        <v>0</v>
      </c>
      <c r="CG69" s="190">
        <v>0</v>
      </c>
      <c r="CH69" s="190">
        <v>0</v>
      </c>
      <c r="CI69" s="190">
        <v>0</v>
      </c>
      <c r="CJ69" s="190">
        <v>0</v>
      </c>
      <c r="CK69" s="190">
        <v>0</v>
      </c>
      <c r="CL69" s="190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189">
        <f t="shared" si="92"/>
        <v>32</v>
      </c>
      <c r="BB70" s="189">
        <f t="shared" si="80"/>
        <v>11</v>
      </c>
      <c r="BC70" s="189">
        <f t="shared" si="81"/>
        <v>0</v>
      </c>
      <c r="BD70" s="189">
        <f t="shared" si="82"/>
        <v>0</v>
      </c>
      <c r="BE70" s="189">
        <f t="shared" si="83"/>
        <v>0</v>
      </c>
      <c r="BF70" s="189">
        <f t="shared" si="84"/>
        <v>0</v>
      </c>
      <c r="BG70" s="189">
        <f t="shared" si="85"/>
        <v>0</v>
      </c>
      <c r="BH70" s="189">
        <f t="shared" si="86"/>
        <v>0</v>
      </c>
      <c r="BI70" s="189">
        <f t="shared" si="87"/>
        <v>0</v>
      </c>
      <c r="BJ70" s="189">
        <f t="shared" si="88"/>
        <v>0</v>
      </c>
      <c r="BK70" s="189">
        <f t="shared" si="91"/>
        <v>0</v>
      </c>
      <c r="BL70" s="189">
        <f t="shared" si="90"/>
        <v>0</v>
      </c>
      <c r="BM70" s="71"/>
      <c r="BN70" s="191">
        <v>1</v>
      </c>
      <c r="BO70" s="191">
        <v>0</v>
      </c>
      <c r="BP70" s="191">
        <v>0</v>
      </c>
      <c r="BQ70" s="191">
        <v>0</v>
      </c>
      <c r="BR70" s="191">
        <v>0</v>
      </c>
      <c r="BS70" s="191">
        <v>0</v>
      </c>
      <c r="BT70" s="191">
        <v>0</v>
      </c>
      <c r="BU70" s="191">
        <v>0</v>
      </c>
      <c r="BV70" s="191">
        <v>0</v>
      </c>
      <c r="BW70" s="191">
        <v>0</v>
      </c>
      <c r="BX70" s="191">
        <v>0</v>
      </c>
      <c r="BY70" s="191">
        <v>0</v>
      </c>
      <c r="CA70" s="190">
        <v>39</v>
      </c>
      <c r="CB70" s="190">
        <v>2</v>
      </c>
      <c r="CC70" s="190">
        <v>1</v>
      </c>
      <c r="CD70" s="190">
        <v>0</v>
      </c>
      <c r="CE70" s="190">
        <v>0</v>
      </c>
      <c r="CF70" s="190">
        <v>0</v>
      </c>
      <c r="CG70" s="190">
        <v>0</v>
      </c>
      <c r="CH70" s="190">
        <v>0</v>
      </c>
      <c r="CI70" s="190">
        <v>0</v>
      </c>
      <c r="CJ70" s="190">
        <v>0</v>
      </c>
      <c r="CK70" s="190">
        <v>0</v>
      </c>
      <c r="CL70" s="190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189">
        <f t="shared" si="92"/>
        <v>38</v>
      </c>
      <c r="BB71" s="189">
        <f t="shared" si="80"/>
        <v>11</v>
      </c>
      <c r="BC71" s="189">
        <f t="shared" si="81"/>
        <v>0</v>
      </c>
      <c r="BD71" s="189">
        <f t="shared" si="82"/>
        <v>0</v>
      </c>
      <c r="BE71" s="189">
        <f t="shared" si="83"/>
        <v>0</v>
      </c>
      <c r="BF71" s="189">
        <f t="shared" si="84"/>
        <v>0</v>
      </c>
      <c r="BG71" s="189">
        <f t="shared" si="85"/>
        <v>0</v>
      </c>
      <c r="BH71" s="189">
        <f t="shared" si="86"/>
        <v>0</v>
      </c>
      <c r="BI71" s="189">
        <f t="shared" si="87"/>
        <v>0</v>
      </c>
      <c r="BJ71" s="189">
        <f t="shared" si="88"/>
        <v>0</v>
      </c>
      <c r="BK71" s="189">
        <f t="shared" si="91"/>
        <v>0</v>
      </c>
      <c r="BL71" s="189">
        <f t="shared" si="90"/>
        <v>0</v>
      </c>
      <c r="BM71" s="71"/>
      <c r="BN71" s="191">
        <v>2</v>
      </c>
      <c r="BO71" s="191">
        <v>0</v>
      </c>
      <c r="BP71" s="191">
        <v>0</v>
      </c>
      <c r="BQ71" s="191">
        <v>0</v>
      </c>
      <c r="BR71" s="191">
        <v>0</v>
      </c>
      <c r="BS71" s="191">
        <v>0</v>
      </c>
      <c r="BT71" s="191">
        <v>0</v>
      </c>
      <c r="BU71" s="191">
        <v>0</v>
      </c>
      <c r="BV71" s="191">
        <v>0</v>
      </c>
      <c r="BW71" s="191">
        <v>0</v>
      </c>
      <c r="BX71" s="191">
        <v>0</v>
      </c>
      <c r="BY71" s="191">
        <v>0</v>
      </c>
      <c r="CA71" s="190">
        <v>40</v>
      </c>
      <c r="CB71" s="190">
        <v>12</v>
      </c>
      <c r="CC71" s="190">
        <v>0</v>
      </c>
      <c r="CD71" s="190">
        <v>0</v>
      </c>
      <c r="CE71" s="190">
        <v>0</v>
      </c>
      <c r="CF71" s="190">
        <v>0</v>
      </c>
      <c r="CG71" s="190">
        <v>0</v>
      </c>
      <c r="CH71" s="190">
        <v>0</v>
      </c>
      <c r="CI71" s="190">
        <v>0</v>
      </c>
      <c r="CJ71" s="190">
        <v>0</v>
      </c>
      <c r="CK71" s="190">
        <v>0</v>
      </c>
      <c r="CL71" s="190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189">
        <f t="shared" si="92"/>
        <v>44</v>
      </c>
      <c r="BB72" s="189">
        <f t="shared" si="80"/>
        <v>8</v>
      </c>
      <c r="BC72" s="189">
        <f t="shared" si="81"/>
        <v>0</v>
      </c>
      <c r="BD72" s="189">
        <f t="shared" si="82"/>
        <v>0</v>
      </c>
      <c r="BE72" s="189">
        <f t="shared" si="83"/>
        <v>0</v>
      </c>
      <c r="BF72" s="189">
        <f t="shared" si="84"/>
        <v>0</v>
      </c>
      <c r="BG72" s="189">
        <f t="shared" si="85"/>
        <v>0</v>
      </c>
      <c r="BH72" s="189">
        <f t="shared" si="86"/>
        <v>0</v>
      </c>
      <c r="BI72" s="189">
        <f t="shared" si="87"/>
        <v>0</v>
      </c>
      <c r="BJ72" s="189">
        <f t="shared" si="88"/>
        <v>0</v>
      </c>
      <c r="BK72" s="189">
        <f t="shared" si="91"/>
        <v>0</v>
      </c>
      <c r="BL72" s="189">
        <f t="shared" si="90"/>
        <v>0</v>
      </c>
      <c r="BM72" s="71"/>
      <c r="BN72" s="191">
        <v>1</v>
      </c>
      <c r="BO72" s="191">
        <v>0</v>
      </c>
      <c r="BP72" s="191">
        <v>0</v>
      </c>
      <c r="BQ72" s="191">
        <v>0</v>
      </c>
      <c r="BR72" s="191">
        <v>0</v>
      </c>
      <c r="BS72" s="191">
        <v>0</v>
      </c>
      <c r="BT72" s="191">
        <v>0</v>
      </c>
      <c r="BU72" s="191">
        <v>0</v>
      </c>
      <c r="BV72" s="191">
        <v>0</v>
      </c>
      <c r="BW72" s="191">
        <v>0</v>
      </c>
      <c r="BX72" s="191">
        <v>0</v>
      </c>
      <c r="BY72" s="191">
        <v>0</v>
      </c>
      <c r="CA72" s="190">
        <v>21</v>
      </c>
      <c r="CB72" s="190">
        <v>4</v>
      </c>
      <c r="CC72" s="190">
        <v>0</v>
      </c>
      <c r="CD72" s="190">
        <v>0</v>
      </c>
      <c r="CE72" s="190">
        <v>0</v>
      </c>
      <c r="CF72" s="190">
        <v>0</v>
      </c>
      <c r="CG72" s="190">
        <v>0</v>
      </c>
      <c r="CH72" s="190">
        <v>0</v>
      </c>
      <c r="CI72" s="190">
        <v>0</v>
      </c>
      <c r="CJ72" s="190">
        <v>0</v>
      </c>
      <c r="CK72" s="190">
        <v>0</v>
      </c>
      <c r="CL72" s="190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195">
        <f t="shared" ref="B73:B93" si="93">X77</f>
        <v>6</v>
      </c>
      <c r="C73" s="201">
        <f>AL77</f>
        <v>0</v>
      </c>
      <c r="D73" s="195">
        <f t="shared" ref="D73:D93" si="94">Y77</f>
        <v>2</v>
      </c>
      <c r="E73" s="201">
        <f t="shared" ref="E73:E93" si="95">AM77</f>
        <v>0</v>
      </c>
      <c r="F73" s="195">
        <f t="shared" ref="F73:F93" si="96">Z77</f>
        <v>0</v>
      </c>
      <c r="G73" s="201">
        <f t="shared" ref="G73:G93" si="97">AN77</f>
        <v>0</v>
      </c>
      <c r="H73" s="195">
        <f t="shared" ref="H73:H93" si="98">AA77</f>
        <v>0</v>
      </c>
      <c r="I73" s="201">
        <f t="shared" ref="I73:I93" si="99">AO77</f>
        <v>0</v>
      </c>
      <c r="J73" s="195">
        <f t="shared" ref="J73:J93" si="100">AB77</f>
        <v>0</v>
      </c>
      <c r="K73" s="201">
        <f t="shared" ref="K73:K93" si="101">AP77</f>
        <v>0</v>
      </c>
      <c r="L73" s="195">
        <f t="shared" ref="L73:L93" si="102">AC77</f>
        <v>0</v>
      </c>
      <c r="M73" s="201">
        <f t="shared" ref="M73:M93" si="103">AQ77</f>
        <v>0</v>
      </c>
      <c r="N73" s="195">
        <f t="shared" ref="N73:N93" si="104">AD77</f>
        <v>0</v>
      </c>
      <c r="O73" s="201">
        <f t="shared" ref="O73:O93" si="105">AR77</f>
        <v>0</v>
      </c>
      <c r="P73" s="195">
        <f t="shared" ref="P73:P93" si="106">AE77</f>
        <v>0</v>
      </c>
      <c r="Q73" s="201">
        <f t="shared" ref="Q73:Q93" si="107">AS77</f>
        <v>0</v>
      </c>
      <c r="R73" s="195">
        <f t="shared" ref="R73:R93" si="108">SUM(AF77:AI77)</f>
        <v>0</v>
      </c>
      <c r="S73" s="201">
        <f t="shared" ref="S73:S93" si="109">SUM(AT77:AW77)</f>
        <v>0</v>
      </c>
      <c r="T73" s="195">
        <f t="shared" ref="T73:T88" si="110">SUM(B73,D73,F73,H73,J73,L73,N73,P73,R73,)</f>
        <v>8</v>
      </c>
      <c r="U73" s="201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189">
        <f t="shared" si="92"/>
        <v>68</v>
      </c>
      <c r="BB73" s="189">
        <f t="shared" si="80"/>
        <v>11</v>
      </c>
      <c r="BC73" s="189">
        <f t="shared" si="81"/>
        <v>0</v>
      </c>
      <c r="BD73" s="189">
        <f t="shared" si="82"/>
        <v>0</v>
      </c>
      <c r="BE73" s="189">
        <f t="shared" si="83"/>
        <v>0</v>
      </c>
      <c r="BF73" s="189">
        <f t="shared" si="84"/>
        <v>0</v>
      </c>
      <c r="BG73" s="189">
        <f t="shared" si="85"/>
        <v>0</v>
      </c>
      <c r="BH73" s="189">
        <f t="shared" si="86"/>
        <v>0</v>
      </c>
      <c r="BI73" s="189">
        <f t="shared" si="87"/>
        <v>0</v>
      </c>
      <c r="BJ73" s="189">
        <f t="shared" si="88"/>
        <v>0</v>
      </c>
      <c r="BK73" s="189">
        <f t="shared" si="91"/>
        <v>0</v>
      </c>
      <c r="BL73" s="189">
        <f t="shared" si="90"/>
        <v>0</v>
      </c>
      <c r="BM73" s="71"/>
      <c r="BN73" s="191">
        <v>0</v>
      </c>
      <c r="BO73" s="191">
        <v>0</v>
      </c>
      <c r="BP73" s="191">
        <v>0</v>
      </c>
      <c r="BQ73" s="191">
        <v>0</v>
      </c>
      <c r="BR73" s="191">
        <v>0</v>
      </c>
      <c r="BS73" s="191">
        <v>0</v>
      </c>
      <c r="BT73" s="191">
        <v>0</v>
      </c>
      <c r="BU73" s="191">
        <v>0</v>
      </c>
      <c r="BV73" s="191">
        <v>0</v>
      </c>
      <c r="BW73" s="191">
        <v>0</v>
      </c>
      <c r="BX73" s="191">
        <v>0</v>
      </c>
      <c r="BY73" s="191">
        <v>0</v>
      </c>
      <c r="CA73" s="190">
        <v>15</v>
      </c>
      <c r="CB73" s="190">
        <v>2</v>
      </c>
      <c r="CC73" s="190">
        <v>0</v>
      </c>
      <c r="CD73" s="190">
        <v>0</v>
      </c>
      <c r="CE73" s="190">
        <v>0</v>
      </c>
      <c r="CF73" s="190">
        <v>0</v>
      </c>
      <c r="CG73" s="190">
        <v>0</v>
      </c>
      <c r="CH73" s="190">
        <v>0</v>
      </c>
      <c r="CI73" s="190">
        <v>0</v>
      </c>
      <c r="CJ73" s="190">
        <v>0</v>
      </c>
      <c r="CK73" s="190">
        <v>0</v>
      </c>
      <c r="CL73" s="190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195">
        <f t="shared" si="93"/>
        <v>3</v>
      </c>
      <c r="C74" s="201">
        <f t="shared" ref="C74:C93" si="111">AL78</f>
        <v>0</v>
      </c>
      <c r="D74" s="195">
        <f t="shared" si="94"/>
        <v>0</v>
      </c>
      <c r="E74" s="201">
        <f t="shared" si="95"/>
        <v>0</v>
      </c>
      <c r="F74" s="195">
        <f t="shared" si="96"/>
        <v>0</v>
      </c>
      <c r="G74" s="201">
        <f t="shared" si="97"/>
        <v>0</v>
      </c>
      <c r="H74" s="195">
        <f t="shared" si="98"/>
        <v>0</v>
      </c>
      <c r="I74" s="201">
        <f t="shared" si="99"/>
        <v>0</v>
      </c>
      <c r="J74" s="195">
        <f t="shared" si="100"/>
        <v>0</v>
      </c>
      <c r="K74" s="201">
        <f t="shared" si="101"/>
        <v>0</v>
      </c>
      <c r="L74" s="195">
        <f t="shared" si="102"/>
        <v>0</v>
      </c>
      <c r="M74" s="201">
        <f t="shared" si="103"/>
        <v>0</v>
      </c>
      <c r="N74" s="195">
        <f t="shared" si="104"/>
        <v>0</v>
      </c>
      <c r="O74" s="201">
        <f t="shared" si="105"/>
        <v>0</v>
      </c>
      <c r="P74" s="195">
        <f t="shared" si="106"/>
        <v>0</v>
      </c>
      <c r="Q74" s="201">
        <f t="shared" si="107"/>
        <v>0</v>
      </c>
      <c r="R74" s="195">
        <f t="shared" si="108"/>
        <v>0</v>
      </c>
      <c r="S74" s="201">
        <f t="shared" si="109"/>
        <v>0</v>
      </c>
      <c r="T74" s="195">
        <f t="shared" si="110"/>
        <v>3</v>
      </c>
      <c r="U74" s="201">
        <f t="shared" ref="U74:U94" si="112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189">
        <f t="shared" si="92"/>
        <v>55</v>
      </c>
      <c r="BB74" s="189">
        <f t="shared" si="80"/>
        <v>9</v>
      </c>
      <c r="BC74" s="189">
        <f t="shared" si="81"/>
        <v>0</v>
      </c>
      <c r="BD74" s="189">
        <f t="shared" si="82"/>
        <v>0</v>
      </c>
      <c r="BE74" s="189">
        <f t="shared" si="83"/>
        <v>0</v>
      </c>
      <c r="BF74" s="189">
        <f t="shared" si="84"/>
        <v>0</v>
      </c>
      <c r="BG74" s="189">
        <f t="shared" si="85"/>
        <v>0</v>
      </c>
      <c r="BH74" s="189">
        <f t="shared" si="86"/>
        <v>0</v>
      </c>
      <c r="BI74" s="189">
        <f t="shared" si="87"/>
        <v>0</v>
      </c>
      <c r="BJ74" s="189">
        <f t="shared" si="88"/>
        <v>0</v>
      </c>
      <c r="BK74" s="189">
        <f t="shared" si="91"/>
        <v>0</v>
      </c>
      <c r="BL74" s="189">
        <f t="shared" si="90"/>
        <v>0</v>
      </c>
      <c r="BM74" s="71"/>
      <c r="BN74" s="191">
        <v>0</v>
      </c>
      <c r="BO74" s="191">
        <v>0</v>
      </c>
      <c r="BP74" s="191">
        <v>0</v>
      </c>
      <c r="BQ74" s="191">
        <v>0</v>
      </c>
      <c r="BR74" s="191">
        <v>0</v>
      </c>
      <c r="BS74" s="191">
        <v>0</v>
      </c>
      <c r="BT74" s="191">
        <v>0</v>
      </c>
      <c r="BU74" s="191">
        <v>0</v>
      </c>
      <c r="BV74" s="191">
        <v>0</v>
      </c>
      <c r="BW74" s="191">
        <v>0</v>
      </c>
      <c r="BX74" s="191">
        <v>0</v>
      </c>
      <c r="BY74" s="191">
        <v>0</v>
      </c>
      <c r="CA74" s="190">
        <v>12</v>
      </c>
      <c r="CB74" s="190">
        <v>2</v>
      </c>
      <c r="CC74" s="190">
        <v>0</v>
      </c>
      <c r="CD74" s="190">
        <v>0</v>
      </c>
      <c r="CE74" s="190">
        <v>0</v>
      </c>
      <c r="CF74" s="190">
        <v>0</v>
      </c>
      <c r="CG74" s="190">
        <v>0</v>
      </c>
      <c r="CH74" s="190">
        <v>0</v>
      </c>
      <c r="CI74" s="190">
        <v>0</v>
      </c>
      <c r="CJ74" s="190">
        <v>0</v>
      </c>
      <c r="CK74" s="190">
        <v>0</v>
      </c>
      <c r="CL74" s="190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195">
        <f t="shared" si="93"/>
        <v>1</v>
      </c>
      <c r="C75" s="201">
        <f t="shared" si="111"/>
        <v>0</v>
      </c>
      <c r="D75" s="195">
        <f t="shared" si="94"/>
        <v>1</v>
      </c>
      <c r="E75" s="201">
        <f t="shared" si="95"/>
        <v>0</v>
      </c>
      <c r="F75" s="195">
        <f t="shared" si="96"/>
        <v>0</v>
      </c>
      <c r="G75" s="201">
        <f t="shared" si="97"/>
        <v>0</v>
      </c>
      <c r="H75" s="195">
        <f t="shared" si="98"/>
        <v>0</v>
      </c>
      <c r="I75" s="201">
        <f t="shared" si="99"/>
        <v>0</v>
      </c>
      <c r="J75" s="195">
        <f t="shared" si="100"/>
        <v>0</v>
      </c>
      <c r="K75" s="201">
        <f t="shared" si="101"/>
        <v>0</v>
      </c>
      <c r="L75" s="195">
        <f t="shared" si="102"/>
        <v>0</v>
      </c>
      <c r="M75" s="201">
        <f t="shared" si="103"/>
        <v>0</v>
      </c>
      <c r="N75" s="195">
        <f t="shared" si="104"/>
        <v>0</v>
      </c>
      <c r="O75" s="201">
        <f t="shared" si="105"/>
        <v>0</v>
      </c>
      <c r="P75" s="195">
        <f t="shared" si="106"/>
        <v>0</v>
      </c>
      <c r="Q75" s="201">
        <f t="shared" si="107"/>
        <v>0</v>
      </c>
      <c r="R75" s="195">
        <f t="shared" si="108"/>
        <v>0</v>
      </c>
      <c r="S75" s="201">
        <f t="shared" si="109"/>
        <v>0</v>
      </c>
      <c r="T75" s="195">
        <f t="shared" si="110"/>
        <v>2</v>
      </c>
      <c r="U75" s="201">
        <f t="shared" si="112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189">
        <f t="shared" si="92"/>
        <v>40</v>
      </c>
      <c r="BB75" s="189">
        <f t="shared" si="80"/>
        <v>2</v>
      </c>
      <c r="BC75" s="189">
        <f t="shared" si="81"/>
        <v>1</v>
      </c>
      <c r="BD75" s="189">
        <f t="shared" si="82"/>
        <v>0</v>
      </c>
      <c r="BE75" s="189">
        <f t="shared" si="83"/>
        <v>0</v>
      </c>
      <c r="BF75" s="189">
        <f t="shared" si="84"/>
        <v>0</v>
      </c>
      <c r="BG75" s="189">
        <f t="shared" si="85"/>
        <v>0</v>
      </c>
      <c r="BH75" s="189">
        <f t="shared" si="86"/>
        <v>0</v>
      </c>
      <c r="BI75" s="189">
        <f t="shared" si="87"/>
        <v>0</v>
      </c>
      <c r="BJ75" s="189">
        <f t="shared" si="88"/>
        <v>0</v>
      </c>
      <c r="BK75" s="189">
        <f t="shared" si="91"/>
        <v>0</v>
      </c>
      <c r="BL75" s="189">
        <f t="shared" si="90"/>
        <v>0</v>
      </c>
      <c r="BM75" s="71"/>
      <c r="BN75" s="191">
        <v>0</v>
      </c>
      <c r="BO75" s="191">
        <v>0</v>
      </c>
      <c r="BP75" s="191">
        <v>0</v>
      </c>
      <c r="BQ75" s="191">
        <v>0</v>
      </c>
      <c r="BR75" s="191">
        <v>0</v>
      </c>
      <c r="BS75" s="191">
        <v>0</v>
      </c>
      <c r="BT75" s="191">
        <v>0</v>
      </c>
      <c r="BU75" s="191">
        <v>0</v>
      </c>
      <c r="BV75" s="191">
        <v>0</v>
      </c>
      <c r="BW75" s="191">
        <v>0</v>
      </c>
      <c r="BX75" s="191">
        <v>0</v>
      </c>
      <c r="BY75" s="191">
        <v>0</v>
      </c>
      <c r="CA75" s="190">
        <v>2</v>
      </c>
      <c r="CB75" s="190">
        <v>2</v>
      </c>
      <c r="CC75" s="190">
        <v>0</v>
      </c>
      <c r="CD75" s="190">
        <v>0</v>
      </c>
      <c r="CE75" s="190">
        <v>0</v>
      </c>
      <c r="CF75" s="190">
        <v>0</v>
      </c>
      <c r="CG75" s="190">
        <v>0</v>
      </c>
      <c r="CH75" s="190">
        <v>0</v>
      </c>
      <c r="CI75" s="190">
        <v>0</v>
      </c>
      <c r="CJ75" s="190">
        <v>0</v>
      </c>
      <c r="CK75" s="190">
        <v>0</v>
      </c>
      <c r="CL75" s="190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195">
        <f t="shared" si="93"/>
        <v>0</v>
      </c>
      <c r="C76" s="201">
        <f t="shared" si="111"/>
        <v>0</v>
      </c>
      <c r="D76" s="195">
        <f t="shared" si="94"/>
        <v>0</v>
      </c>
      <c r="E76" s="201">
        <f t="shared" si="95"/>
        <v>0</v>
      </c>
      <c r="F76" s="195">
        <f t="shared" si="96"/>
        <v>0</v>
      </c>
      <c r="G76" s="201">
        <f t="shared" si="97"/>
        <v>0</v>
      </c>
      <c r="H76" s="195">
        <f t="shared" si="98"/>
        <v>0</v>
      </c>
      <c r="I76" s="201">
        <f t="shared" si="99"/>
        <v>0</v>
      </c>
      <c r="J76" s="195">
        <f t="shared" si="100"/>
        <v>0</v>
      </c>
      <c r="K76" s="201">
        <f t="shared" si="101"/>
        <v>0</v>
      </c>
      <c r="L76" s="195">
        <f t="shared" si="102"/>
        <v>0</v>
      </c>
      <c r="M76" s="201">
        <f t="shared" si="103"/>
        <v>0</v>
      </c>
      <c r="N76" s="195">
        <f t="shared" si="104"/>
        <v>0</v>
      </c>
      <c r="O76" s="201">
        <f t="shared" si="105"/>
        <v>0</v>
      </c>
      <c r="P76" s="195">
        <f t="shared" si="106"/>
        <v>0</v>
      </c>
      <c r="Q76" s="201">
        <f t="shared" si="107"/>
        <v>0</v>
      </c>
      <c r="R76" s="195">
        <f t="shared" si="108"/>
        <v>0</v>
      </c>
      <c r="S76" s="201">
        <f t="shared" si="109"/>
        <v>0</v>
      </c>
      <c r="T76" s="195">
        <f t="shared" si="110"/>
        <v>0</v>
      </c>
      <c r="U76" s="201">
        <f t="shared" si="112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189">
        <f t="shared" si="92"/>
        <v>42</v>
      </c>
      <c r="BB76" s="189">
        <f t="shared" si="80"/>
        <v>12</v>
      </c>
      <c r="BC76" s="189">
        <f t="shared" si="81"/>
        <v>0</v>
      </c>
      <c r="BD76" s="189">
        <f t="shared" si="82"/>
        <v>0</v>
      </c>
      <c r="BE76" s="189">
        <f t="shared" si="83"/>
        <v>0</v>
      </c>
      <c r="BF76" s="189">
        <f t="shared" si="84"/>
        <v>0</v>
      </c>
      <c r="BG76" s="189">
        <f t="shared" si="85"/>
        <v>0</v>
      </c>
      <c r="BH76" s="189">
        <f t="shared" si="86"/>
        <v>0</v>
      </c>
      <c r="BI76" s="189">
        <f t="shared" si="87"/>
        <v>0</v>
      </c>
      <c r="BJ76" s="189">
        <f t="shared" si="88"/>
        <v>0</v>
      </c>
      <c r="BK76" s="189">
        <f t="shared" si="91"/>
        <v>0</v>
      </c>
      <c r="BL76" s="189">
        <f t="shared" si="90"/>
        <v>0</v>
      </c>
      <c r="BM76" s="70" t="s">
        <v>79</v>
      </c>
      <c r="BN76" s="191">
        <v>0</v>
      </c>
      <c r="BO76" s="191">
        <v>0</v>
      </c>
      <c r="BP76" s="191">
        <v>0</v>
      </c>
      <c r="BQ76" s="191">
        <v>0</v>
      </c>
      <c r="BR76" s="191">
        <v>0</v>
      </c>
      <c r="BS76" s="191">
        <v>0</v>
      </c>
      <c r="BT76" s="191">
        <v>0</v>
      </c>
      <c r="BU76" s="191">
        <v>0</v>
      </c>
      <c r="BV76" s="191">
        <v>0</v>
      </c>
      <c r="BW76" s="191">
        <v>0</v>
      </c>
      <c r="BX76" s="191">
        <v>0</v>
      </c>
      <c r="BY76" s="191">
        <v>0</v>
      </c>
      <c r="CA76" s="190">
        <v>5</v>
      </c>
      <c r="CB76" s="190">
        <v>0</v>
      </c>
      <c r="CC76" s="190">
        <v>0</v>
      </c>
      <c r="CD76" s="190">
        <v>0</v>
      </c>
      <c r="CE76" s="190">
        <v>0</v>
      </c>
      <c r="CF76" s="190">
        <v>0</v>
      </c>
      <c r="CG76" s="190">
        <v>0</v>
      </c>
      <c r="CH76" s="190">
        <v>0</v>
      </c>
      <c r="CI76" s="190">
        <v>0</v>
      </c>
      <c r="CJ76" s="190">
        <v>0</v>
      </c>
      <c r="CK76" s="190">
        <v>0</v>
      </c>
      <c r="CL76" s="190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195">
        <f t="shared" si="93"/>
        <v>3</v>
      </c>
      <c r="C77" s="201">
        <f t="shared" si="111"/>
        <v>0</v>
      </c>
      <c r="D77" s="195">
        <f t="shared" si="94"/>
        <v>0</v>
      </c>
      <c r="E77" s="201">
        <f t="shared" si="95"/>
        <v>0</v>
      </c>
      <c r="F77" s="195">
        <f t="shared" si="96"/>
        <v>0</v>
      </c>
      <c r="G77" s="201">
        <f t="shared" si="97"/>
        <v>0</v>
      </c>
      <c r="H77" s="195">
        <f t="shared" si="98"/>
        <v>0</v>
      </c>
      <c r="I77" s="201">
        <f t="shared" si="99"/>
        <v>0</v>
      </c>
      <c r="J77" s="195">
        <f t="shared" si="100"/>
        <v>0</v>
      </c>
      <c r="K77" s="201">
        <f t="shared" si="101"/>
        <v>0</v>
      </c>
      <c r="L77" s="195">
        <f t="shared" si="102"/>
        <v>0</v>
      </c>
      <c r="M77" s="201">
        <f t="shared" si="103"/>
        <v>0</v>
      </c>
      <c r="N77" s="195">
        <f t="shared" si="104"/>
        <v>0</v>
      </c>
      <c r="O77" s="201">
        <f t="shared" si="105"/>
        <v>0</v>
      </c>
      <c r="P77" s="195">
        <f t="shared" si="106"/>
        <v>0</v>
      </c>
      <c r="Q77" s="201">
        <f t="shared" si="107"/>
        <v>0</v>
      </c>
      <c r="R77" s="195">
        <f t="shared" si="108"/>
        <v>0</v>
      </c>
      <c r="S77" s="201">
        <f t="shared" si="109"/>
        <v>0</v>
      </c>
      <c r="T77" s="195">
        <f t="shared" si="110"/>
        <v>3</v>
      </c>
      <c r="U77" s="201">
        <f t="shared" si="112"/>
        <v>0</v>
      </c>
      <c r="V77" s="26"/>
      <c r="W77" s="4"/>
      <c r="X77">
        <f>BA31</f>
        <v>6</v>
      </c>
      <c r="Y77">
        <f t="shared" ref="Y77:AI77" si="113">BB31</f>
        <v>2</v>
      </c>
      <c r="Z77">
        <f t="shared" si="113"/>
        <v>0</v>
      </c>
      <c r="AA77">
        <f t="shared" si="113"/>
        <v>0</v>
      </c>
      <c r="AB77">
        <f t="shared" si="113"/>
        <v>0</v>
      </c>
      <c r="AC77">
        <f t="shared" si="113"/>
        <v>0</v>
      </c>
      <c r="AD77">
        <f t="shared" si="113"/>
        <v>0</v>
      </c>
      <c r="AE77">
        <f t="shared" si="113"/>
        <v>0</v>
      </c>
      <c r="AF77">
        <f t="shared" si="113"/>
        <v>0</v>
      </c>
      <c r="AG77">
        <f t="shared" si="113"/>
        <v>0</v>
      </c>
      <c r="AH77">
        <f t="shared" si="113"/>
        <v>0</v>
      </c>
      <c r="AI77">
        <f t="shared" si="113"/>
        <v>0</v>
      </c>
      <c r="AL77">
        <f>BN27</f>
        <v>0</v>
      </c>
      <c r="AM77">
        <f t="shared" ref="AM77:AW77" si="114">BO27</f>
        <v>0</v>
      </c>
      <c r="AN77">
        <f t="shared" si="114"/>
        <v>0</v>
      </c>
      <c r="AO77">
        <f t="shared" si="114"/>
        <v>0</v>
      </c>
      <c r="AP77">
        <f t="shared" si="114"/>
        <v>0</v>
      </c>
      <c r="AQ77">
        <f t="shared" si="114"/>
        <v>0</v>
      </c>
      <c r="AR77">
        <f t="shared" si="114"/>
        <v>0</v>
      </c>
      <c r="AS77">
        <f t="shared" si="114"/>
        <v>0</v>
      </c>
      <c r="AT77">
        <f t="shared" si="114"/>
        <v>0</v>
      </c>
      <c r="AU77">
        <f t="shared" si="114"/>
        <v>0</v>
      </c>
      <c r="AV77">
        <f t="shared" si="114"/>
        <v>0</v>
      </c>
      <c r="AW77">
        <f t="shared" si="114"/>
        <v>0</v>
      </c>
      <c r="BA77" s="189">
        <f t="shared" si="92"/>
        <v>22</v>
      </c>
      <c r="BB77" s="189">
        <f t="shared" si="80"/>
        <v>4</v>
      </c>
      <c r="BC77" s="189">
        <f t="shared" si="81"/>
        <v>0</v>
      </c>
      <c r="BD77" s="189">
        <f t="shared" si="82"/>
        <v>0</v>
      </c>
      <c r="BE77" s="189">
        <f t="shared" si="83"/>
        <v>0</v>
      </c>
      <c r="BF77" s="189">
        <f t="shared" si="84"/>
        <v>0</v>
      </c>
      <c r="BG77" s="189">
        <f t="shared" si="85"/>
        <v>0</v>
      </c>
      <c r="BH77" s="189">
        <f t="shared" si="86"/>
        <v>0</v>
      </c>
      <c r="BI77" s="189">
        <f t="shared" si="87"/>
        <v>0</v>
      </c>
      <c r="BJ77" s="189">
        <f t="shared" si="88"/>
        <v>0</v>
      </c>
      <c r="BK77" s="189">
        <f t="shared" si="91"/>
        <v>0</v>
      </c>
      <c r="BL77" s="189">
        <f t="shared" si="90"/>
        <v>0</v>
      </c>
      <c r="BM77" s="71"/>
      <c r="BN77" s="191">
        <v>0</v>
      </c>
      <c r="BO77" s="191">
        <v>0</v>
      </c>
      <c r="BP77" s="191">
        <v>0</v>
      </c>
      <c r="BQ77" s="191">
        <v>0</v>
      </c>
      <c r="BR77" s="191">
        <v>0</v>
      </c>
      <c r="BS77" s="191">
        <v>0</v>
      </c>
      <c r="BT77" s="191">
        <v>0</v>
      </c>
      <c r="BU77" s="191">
        <v>0</v>
      </c>
      <c r="BV77" s="191">
        <v>0</v>
      </c>
      <c r="BW77" s="191">
        <v>0</v>
      </c>
      <c r="BX77" s="191">
        <v>0</v>
      </c>
      <c r="BY77" s="191">
        <v>0</v>
      </c>
      <c r="CA77" s="190">
        <v>2</v>
      </c>
      <c r="CB77" s="190">
        <v>0</v>
      </c>
      <c r="CC77" s="190">
        <v>0</v>
      </c>
      <c r="CD77" s="190">
        <v>0</v>
      </c>
      <c r="CE77" s="190">
        <v>0</v>
      </c>
      <c r="CF77" s="190">
        <v>0</v>
      </c>
      <c r="CG77" s="190">
        <v>0</v>
      </c>
      <c r="CH77" s="190">
        <v>0</v>
      </c>
      <c r="CI77" s="190">
        <v>0</v>
      </c>
      <c r="CJ77" s="190">
        <v>0</v>
      </c>
      <c r="CK77" s="190">
        <v>0</v>
      </c>
      <c r="CL77" s="190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195">
        <f t="shared" si="93"/>
        <v>1</v>
      </c>
      <c r="C78" s="201">
        <f t="shared" si="111"/>
        <v>0</v>
      </c>
      <c r="D78" s="195">
        <f t="shared" si="94"/>
        <v>0</v>
      </c>
      <c r="E78" s="201">
        <f t="shared" si="95"/>
        <v>0</v>
      </c>
      <c r="F78" s="195">
        <f t="shared" si="96"/>
        <v>0</v>
      </c>
      <c r="G78" s="201">
        <f t="shared" si="97"/>
        <v>0</v>
      </c>
      <c r="H78" s="195">
        <f t="shared" si="98"/>
        <v>0</v>
      </c>
      <c r="I78" s="201">
        <f t="shared" si="99"/>
        <v>0</v>
      </c>
      <c r="J78" s="195">
        <f t="shared" si="100"/>
        <v>0</v>
      </c>
      <c r="K78" s="201">
        <f t="shared" si="101"/>
        <v>0</v>
      </c>
      <c r="L78" s="195">
        <f t="shared" si="102"/>
        <v>0</v>
      </c>
      <c r="M78" s="201">
        <f t="shared" si="103"/>
        <v>0</v>
      </c>
      <c r="N78" s="195">
        <f t="shared" si="104"/>
        <v>0</v>
      </c>
      <c r="O78" s="201">
        <f t="shared" si="105"/>
        <v>0</v>
      </c>
      <c r="P78" s="195">
        <f t="shared" si="106"/>
        <v>0</v>
      </c>
      <c r="Q78" s="201">
        <f t="shared" si="107"/>
        <v>0</v>
      </c>
      <c r="R78" s="195">
        <f t="shared" si="108"/>
        <v>0</v>
      </c>
      <c r="S78" s="201">
        <f t="shared" si="109"/>
        <v>0</v>
      </c>
      <c r="T78" s="195">
        <f t="shared" si="110"/>
        <v>1</v>
      </c>
      <c r="U78" s="201">
        <f t="shared" si="112"/>
        <v>0</v>
      </c>
      <c r="V78" s="26"/>
      <c r="W78" s="4"/>
      <c r="X78">
        <f>BA32</f>
        <v>3</v>
      </c>
      <c r="Y78">
        <f t="shared" ref="Y78:AI78" si="115">BB32</f>
        <v>0</v>
      </c>
      <c r="Z78">
        <f t="shared" si="115"/>
        <v>0</v>
      </c>
      <c r="AA78">
        <f t="shared" si="115"/>
        <v>0</v>
      </c>
      <c r="AB78">
        <f t="shared" si="115"/>
        <v>0</v>
      </c>
      <c r="AC78">
        <f t="shared" si="115"/>
        <v>0</v>
      </c>
      <c r="AD78">
        <f t="shared" si="115"/>
        <v>0</v>
      </c>
      <c r="AE78">
        <f t="shared" si="115"/>
        <v>0</v>
      </c>
      <c r="AF78">
        <f t="shared" si="115"/>
        <v>0</v>
      </c>
      <c r="AG78">
        <f t="shared" si="115"/>
        <v>0</v>
      </c>
      <c r="AH78">
        <f t="shared" si="115"/>
        <v>0</v>
      </c>
      <c r="AI78">
        <f t="shared" si="115"/>
        <v>0</v>
      </c>
      <c r="AL78">
        <f t="shared" ref="AL78:AL97" si="116">BN28</f>
        <v>0</v>
      </c>
      <c r="AM78">
        <f t="shared" ref="AM78:AM97" si="117">BO28</f>
        <v>0</v>
      </c>
      <c r="AN78">
        <f t="shared" ref="AN78:AN97" si="118">BP28</f>
        <v>0</v>
      </c>
      <c r="AO78">
        <f t="shared" ref="AO78:AO97" si="119">BQ28</f>
        <v>0</v>
      </c>
      <c r="AP78">
        <f t="shared" ref="AP78:AP97" si="120">BR28</f>
        <v>0</v>
      </c>
      <c r="AQ78">
        <f t="shared" ref="AQ78:AQ97" si="121">BS28</f>
        <v>0</v>
      </c>
      <c r="AR78">
        <f t="shared" ref="AR78:AR97" si="122">BT28</f>
        <v>0</v>
      </c>
      <c r="AS78">
        <f t="shared" ref="AS78:AS97" si="123">BU28</f>
        <v>0</v>
      </c>
      <c r="AT78">
        <f t="shared" ref="AT78:AT97" si="124">BV28</f>
        <v>0</v>
      </c>
      <c r="AU78">
        <f t="shared" ref="AU78:AU97" si="125">BW28</f>
        <v>0</v>
      </c>
      <c r="AV78">
        <f t="shared" ref="AV78:AV97" si="126">BX28</f>
        <v>0</v>
      </c>
      <c r="AW78">
        <f t="shared" ref="AW78:AW97" si="127">BY28</f>
        <v>0</v>
      </c>
      <c r="BA78" s="189">
        <f t="shared" si="92"/>
        <v>15</v>
      </c>
      <c r="BB78" s="189">
        <f t="shared" si="80"/>
        <v>2</v>
      </c>
      <c r="BC78" s="189">
        <f t="shared" si="81"/>
        <v>0</v>
      </c>
      <c r="BD78" s="189">
        <f t="shared" si="82"/>
        <v>0</v>
      </c>
      <c r="BE78" s="189">
        <f t="shared" si="83"/>
        <v>0</v>
      </c>
      <c r="BF78" s="189">
        <f t="shared" si="84"/>
        <v>0</v>
      </c>
      <c r="BG78" s="189">
        <f t="shared" si="85"/>
        <v>0</v>
      </c>
      <c r="BH78" s="189">
        <f t="shared" si="86"/>
        <v>0</v>
      </c>
      <c r="BI78" s="189">
        <f t="shared" si="87"/>
        <v>0</v>
      </c>
      <c r="BJ78" s="189">
        <f t="shared" si="88"/>
        <v>0</v>
      </c>
      <c r="BK78" s="189">
        <f t="shared" si="91"/>
        <v>0</v>
      </c>
      <c r="BL78" s="189">
        <f t="shared" si="90"/>
        <v>0</v>
      </c>
      <c r="BM78" s="71"/>
      <c r="BN78" s="191">
        <v>0</v>
      </c>
      <c r="BO78" s="191">
        <v>0</v>
      </c>
      <c r="BP78" s="191">
        <v>0</v>
      </c>
      <c r="BQ78" s="191">
        <v>0</v>
      </c>
      <c r="BR78" s="191">
        <v>0</v>
      </c>
      <c r="BS78" s="191">
        <v>0</v>
      </c>
      <c r="BT78" s="191">
        <v>0</v>
      </c>
      <c r="BU78" s="191">
        <v>0</v>
      </c>
      <c r="BV78" s="191">
        <v>0</v>
      </c>
      <c r="BW78" s="191">
        <v>0</v>
      </c>
      <c r="BX78" s="191">
        <v>0</v>
      </c>
      <c r="BY78" s="191">
        <v>0</v>
      </c>
      <c r="CA78" s="190">
        <v>1</v>
      </c>
      <c r="CB78" s="190">
        <v>0</v>
      </c>
      <c r="CC78" s="190">
        <v>0</v>
      </c>
      <c r="CD78" s="190">
        <v>0</v>
      </c>
      <c r="CE78" s="190">
        <v>0</v>
      </c>
      <c r="CF78" s="190">
        <v>0</v>
      </c>
      <c r="CG78" s="190">
        <v>0</v>
      </c>
      <c r="CH78" s="190">
        <v>0</v>
      </c>
      <c r="CI78" s="190">
        <v>0</v>
      </c>
      <c r="CJ78" s="190">
        <v>0</v>
      </c>
      <c r="CK78" s="190">
        <v>0</v>
      </c>
      <c r="CL78" s="190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195">
        <f t="shared" si="93"/>
        <v>5</v>
      </c>
      <c r="C79" s="201">
        <f t="shared" si="111"/>
        <v>0</v>
      </c>
      <c r="D79" s="195">
        <f t="shared" si="94"/>
        <v>5</v>
      </c>
      <c r="E79" s="201">
        <f t="shared" si="95"/>
        <v>0</v>
      </c>
      <c r="F79" s="195">
        <f t="shared" si="96"/>
        <v>0</v>
      </c>
      <c r="G79" s="201">
        <f t="shared" si="97"/>
        <v>0</v>
      </c>
      <c r="H79" s="195">
        <f t="shared" si="98"/>
        <v>0</v>
      </c>
      <c r="I79" s="201">
        <f t="shared" si="99"/>
        <v>0</v>
      </c>
      <c r="J79" s="195">
        <f t="shared" si="100"/>
        <v>0</v>
      </c>
      <c r="K79" s="201">
        <f t="shared" si="101"/>
        <v>0</v>
      </c>
      <c r="L79" s="195">
        <f t="shared" si="102"/>
        <v>0</v>
      </c>
      <c r="M79" s="201">
        <f t="shared" si="103"/>
        <v>0</v>
      </c>
      <c r="N79" s="195">
        <f t="shared" si="104"/>
        <v>0</v>
      </c>
      <c r="O79" s="201">
        <f t="shared" si="105"/>
        <v>0</v>
      </c>
      <c r="P79" s="195">
        <f t="shared" si="106"/>
        <v>0</v>
      </c>
      <c r="Q79" s="201">
        <f t="shared" si="107"/>
        <v>0</v>
      </c>
      <c r="R79" s="195">
        <f t="shared" si="108"/>
        <v>0</v>
      </c>
      <c r="S79" s="201">
        <f t="shared" si="109"/>
        <v>0</v>
      </c>
      <c r="T79" s="195">
        <f t="shared" si="110"/>
        <v>10</v>
      </c>
      <c r="U79" s="201">
        <f t="shared" si="112"/>
        <v>0</v>
      </c>
      <c r="V79" s="26"/>
      <c r="W79" s="4"/>
      <c r="X79">
        <f t="shared" ref="X79:X97" si="128">BA34</f>
        <v>1</v>
      </c>
      <c r="Y79">
        <f t="shared" ref="Y79:Y97" si="129">BB34</f>
        <v>1</v>
      </c>
      <c r="Z79">
        <f t="shared" ref="Z79:Z97" si="130">BC34</f>
        <v>0</v>
      </c>
      <c r="AA79">
        <f t="shared" ref="AA79:AA97" si="131">BD34</f>
        <v>0</v>
      </c>
      <c r="AB79">
        <f t="shared" ref="AB79:AB97" si="132">BE34</f>
        <v>0</v>
      </c>
      <c r="AC79">
        <f t="shared" ref="AC79:AC97" si="133">BF34</f>
        <v>0</v>
      </c>
      <c r="AD79">
        <f t="shared" ref="AD79:AD97" si="134">BG34</f>
        <v>0</v>
      </c>
      <c r="AE79">
        <f t="shared" ref="AE79:AE97" si="135">BH34</f>
        <v>0</v>
      </c>
      <c r="AF79">
        <f t="shared" ref="AF79:AF97" si="136">BI34</f>
        <v>0</v>
      </c>
      <c r="AG79">
        <f t="shared" ref="AG79:AG97" si="137">BJ34</f>
        <v>0</v>
      </c>
      <c r="AH79">
        <f t="shared" ref="AH79:AH97" si="138">BK34</f>
        <v>0</v>
      </c>
      <c r="AI79">
        <f t="shared" ref="AI79:AI97" si="139">BL34</f>
        <v>0</v>
      </c>
      <c r="AL79">
        <f t="shared" si="116"/>
        <v>0</v>
      </c>
      <c r="AM79">
        <f t="shared" si="117"/>
        <v>0</v>
      </c>
      <c r="AN79">
        <f t="shared" si="118"/>
        <v>0</v>
      </c>
      <c r="AO79">
        <f t="shared" si="119"/>
        <v>0</v>
      </c>
      <c r="AP79">
        <f t="shared" si="120"/>
        <v>0</v>
      </c>
      <c r="AQ79">
        <f t="shared" si="121"/>
        <v>0</v>
      </c>
      <c r="AR79">
        <f t="shared" si="122"/>
        <v>0</v>
      </c>
      <c r="AS79">
        <f t="shared" si="123"/>
        <v>0</v>
      </c>
      <c r="AT79">
        <f t="shared" si="124"/>
        <v>0</v>
      </c>
      <c r="AU79">
        <f t="shared" si="125"/>
        <v>0</v>
      </c>
      <c r="AV79">
        <f t="shared" si="126"/>
        <v>0</v>
      </c>
      <c r="AW79">
        <f t="shared" si="127"/>
        <v>0</v>
      </c>
      <c r="BA79" s="189">
        <f t="shared" si="92"/>
        <v>12</v>
      </c>
      <c r="BB79" s="189">
        <f t="shared" si="80"/>
        <v>2</v>
      </c>
      <c r="BC79" s="189">
        <f t="shared" si="81"/>
        <v>0</v>
      </c>
      <c r="BD79" s="189">
        <f t="shared" si="82"/>
        <v>0</v>
      </c>
      <c r="BE79" s="189">
        <f t="shared" si="83"/>
        <v>0</v>
      </c>
      <c r="BF79" s="189">
        <f t="shared" si="84"/>
        <v>0</v>
      </c>
      <c r="BG79" s="189">
        <f t="shared" si="85"/>
        <v>0</v>
      </c>
      <c r="BH79" s="189">
        <f t="shared" si="86"/>
        <v>0</v>
      </c>
      <c r="BI79" s="189">
        <f t="shared" si="87"/>
        <v>0</v>
      </c>
      <c r="BJ79" s="189">
        <f t="shared" si="88"/>
        <v>0</v>
      </c>
      <c r="BK79" s="189">
        <f t="shared" si="91"/>
        <v>0</v>
      </c>
      <c r="BL79" s="189">
        <f t="shared" si="90"/>
        <v>0</v>
      </c>
      <c r="BM79" s="71"/>
      <c r="BN79" s="191">
        <v>0</v>
      </c>
      <c r="BO79" s="191">
        <v>0</v>
      </c>
      <c r="BP79" s="191">
        <v>0</v>
      </c>
      <c r="BQ79" s="191">
        <v>0</v>
      </c>
      <c r="BR79" s="191">
        <v>0</v>
      </c>
      <c r="BS79" s="191">
        <v>0</v>
      </c>
      <c r="BT79" s="191">
        <v>0</v>
      </c>
      <c r="BU79" s="191">
        <v>0</v>
      </c>
      <c r="BV79" s="191">
        <v>0</v>
      </c>
      <c r="BW79" s="191">
        <v>0</v>
      </c>
      <c r="BX79" s="191">
        <v>0</v>
      </c>
      <c r="BY79" s="191">
        <v>0</v>
      </c>
      <c r="CA79" s="190">
        <v>0</v>
      </c>
      <c r="CB79" s="190">
        <v>0</v>
      </c>
      <c r="CC79" s="190">
        <v>0</v>
      </c>
      <c r="CD79" s="190">
        <v>0</v>
      </c>
      <c r="CE79" s="190">
        <v>0</v>
      </c>
      <c r="CF79" s="190">
        <v>0</v>
      </c>
      <c r="CG79" s="190">
        <v>0</v>
      </c>
      <c r="CH79" s="190">
        <v>0</v>
      </c>
      <c r="CI79" s="190">
        <v>0</v>
      </c>
      <c r="CJ79" s="190">
        <v>0</v>
      </c>
      <c r="CK79" s="190">
        <v>0</v>
      </c>
      <c r="CL79" s="190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195">
        <f t="shared" si="93"/>
        <v>18</v>
      </c>
      <c r="C80" s="201">
        <f t="shared" si="111"/>
        <v>0</v>
      </c>
      <c r="D80" s="195">
        <f t="shared" si="94"/>
        <v>2</v>
      </c>
      <c r="E80" s="201">
        <f t="shared" si="95"/>
        <v>0</v>
      </c>
      <c r="F80" s="195">
        <f t="shared" si="96"/>
        <v>0</v>
      </c>
      <c r="G80" s="201">
        <f t="shared" si="97"/>
        <v>0</v>
      </c>
      <c r="H80" s="195">
        <f t="shared" si="98"/>
        <v>0</v>
      </c>
      <c r="I80" s="201">
        <f t="shared" si="99"/>
        <v>0</v>
      </c>
      <c r="J80" s="195">
        <f t="shared" si="100"/>
        <v>0</v>
      </c>
      <c r="K80" s="201">
        <f t="shared" si="101"/>
        <v>0</v>
      </c>
      <c r="L80" s="195">
        <f t="shared" si="102"/>
        <v>0</v>
      </c>
      <c r="M80" s="201">
        <f t="shared" si="103"/>
        <v>0</v>
      </c>
      <c r="N80" s="195">
        <f t="shared" si="104"/>
        <v>0</v>
      </c>
      <c r="O80" s="201">
        <f t="shared" si="105"/>
        <v>0</v>
      </c>
      <c r="P80" s="195">
        <f t="shared" si="106"/>
        <v>0</v>
      </c>
      <c r="Q80" s="201">
        <f t="shared" si="107"/>
        <v>0</v>
      </c>
      <c r="R80" s="195">
        <f t="shared" si="108"/>
        <v>0</v>
      </c>
      <c r="S80" s="201">
        <f t="shared" si="109"/>
        <v>0</v>
      </c>
      <c r="T80" s="195">
        <f t="shared" si="110"/>
        <v>20</v>
      </c>
      <c r="U80" s="201">
        <f t="shared" si="112"/>
        <v>0</v>
      </c>
      <c r="V80" s="26"/>
      <c r="W80" s="4"/>
      <c r="X80">
        <f t="shared" si="128"/>
        <v>0</v>
      </c>
      <c r="Y80">
        <f t="shared" si="129"/>
        <v>0</v>
      </c>
      <c r="Z80">
        <f t="shared" si="130"/>
        <v>0</v>
      </c>
      <c r="AA80">
        <f t="shared" si="131"/>
        <v>0</v>
      </c>
      <c r="AB80">
        <f t="shared" si="132"/>
        <v>0</v>
      </c>
      <c r="AC80">
        <f t="shared" si="133"/>
        <v>0</v>
      </c>
      <c r="AD80">
        <f t="shared" si="134"/>
        <v>0</v>
      </c>
      <c r="AE80">
        <f t="shared" si="135"/>
        <v>0</v>
      </c>
      <c r="AF80">
        <f t="shared" si="136"/>
        <v>0</v>
      </c>
      <c r="AG80">
        <f t="shared" si="137"/>
        <v>0</v>
      </c>
      <c r="AH80">
        <f t="shared" si="138"/>
        <v>0</v>
      </c>
      <c r="AI80">
        <f t="shared" si="139"/>
        <v>0</v>
      </c>
      <c r="AL80">
        <f t="shared" si="116"/>
        <v>0</v>
      </c>
      <c r="AM80">
        <f t="shared" si="117"/>
        <v>0</v>
      </c>
      <c r="AN80">
        <f t="shared" si="118"/>
        <v>0</v>
      </c>
      <c r="AO80">
        <f t="shared" si="119"/>
        <v>0</v>
      </c>
      <c r="AP80">
        <f t="shared" si="120"/>
        <v>0</v>
      </c>
      <c r="AQ80">
        <f t="shared" si="121"/>
        <v>0</v>
      </c>
      <c r="AR80">
        <f t="shared" si="122"/>
        <v>0</v>
      </c>
      <c r="AS80">
        <f t="shared" si="123"/>
        <v>0</v>
      </c>
      <c r="AT80">
        <f t="shared" si="124"/>
        <v>0</v>
      </c>
      <c r="AU80">
        <f t="shared" si="125"/>
        <v>0</v>
      </c>
      <c r="AV80">
        <f t="shared" si="126"/>
        <v>0</v>
      </c>
      <c r="AW80">
        <f t="shared" si="127"/>
        <v>0</v>
      </c>
      <c r="AZ80" s="68" t="s">
        <v>79</v>
      </c>
      <c r="BA80" s="190">
        <f>BN75+CA75</f>
        <v>2</v>
      </c>
      <c r="BB80" s="190">
        <f t="shared" si="80"/>
        <v>2</v>
      </c>
      <c r="BC80" s="190">
        <f t="shared" si="81"/>
        <v>0</v>
      </c>
      <c r="BD80" s="190">
        <f t="shared" si="82"/>
        <v>0</v>
      </c>
      <c r="BE80" s="190">
        <f t="shared" si="83"/>
        <v>0</v>
      </c>
      <c r="BF80" s="190">
        <f t="shared" si="84"/>
        <v>0</v>
      </c>
      <c r="BG80" s="190">
        <f t="shared" si="85"/>
        <v>0</v>
      </c>
      <c r="BH80" s="190">
        <f t="shared" si="86"/>
        <v>0</v>
      </c>
      <c r="BI80" s="190">
        <f t="shared" si="87"/>
        <v>0</v>
      </c>
      <c r="BJ80" s="190">
        <f t="shared" si="88"/>
        <v>0</v>
      </c>
      <c r="BK80" s="190">
        <f t="shared" si="91"/>
        <v>0</v>
      </c>
      <c r="BL80" s="190">
        <f t="shared" si="90"/>
        <v>0</v>
      </c>
      <c r="BM80" s="71"/>
      <c r="BN80" s="191">
        <v>0</v>
      </c>
      <c r="BO80" s="191">
        <v>0</v>
      </c>
      <c r="BP80" s="191">
        <v>0</v>
      </c>
      <c r="BQ80" s="191">
        <v>0</v>
      </c>
      <c r="BR80" s="191">
        <v>0</v>
      </c>
      <c r="BS80" s="191">
        <v>0</v>
      </c>
      <c r="BT80" s="191">
        <v>0</v>
      </c>
      <c r="BU80" s="191">
        <v>0</v>
      </c>
      <c r="BV80" s="191">
        <v>0</v>
      </c>
      <c r="BW80" s="191">
        <v>0</v>
      </c>
      <c r="BX80" s="191">
        <v>0</v>
      </c>
      <c r="BY80" s="191">
        <v>0</v>
      </c>
      <c r="CA80" s="190">
        <v>1</v>
      </c>
      <c r="CB80" s="190">
        <v>0</v>
      </c>
      <c r="CC80" s="190">
        <v>0</v>
      </c>
      <c r="CD80" s="190">
        <v>0</v>
      </c>
      <c r="CE80" s="190">
        <v>0</v>
      </c>
      <c r="CF80" s="190">
        <v>0</v>
      </c>
      <c r="CG80" s="190">
        <v>0</v>
      </c>
      <c r="CH80" s="190">
        <v>0</v>
      </c>
      <c r="CI80" s="190">
        <v>0</v>
      </c>
      <c r="CJ80" s="190">
        <v>0</v>
      </c>
      <c r="CK80" s="190">
        <v>0</v>
      </c>
      <c r="CL80" s="190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195">
        <f t="shared" si="93"/>
        <v>35</v>
      </c>
      <c r="C81" s="201">
        <f t="shared" si="111"/>
        <v>0</v>
      </c>
      <c r="D81" s="195">
        <f t="shared" si="94"/>
        <v>1</v>
      </c>
      <c r="E81" s="201">
        <f t="shared" si="95"/>
        <v>0</v>
      </c>
      <c r="F81" s="195">
        <f t="shared" si="96"/>
        <v>1</v>
      </c>
      <c r="G81" s="201">
        <f t="shared" si="97"/>
        <v>0</v>
      </c>
      <c r="H81" s="195">
        <f t="shared" si="98"/>
        <v>0</v>
      </c>
      <c r="I81" s="201">
        <f t="shared" si="99"/>
        <v>0</v>
      </c>
      <c r="J81" s="195">
        <f t="shared" si="100"/>
        <v>0</v>
      </c>
      <c r="K81" s="201">
        <f t="shared" si="101"/>
        <v>0</v>
      </c>
      <c r="L81" s="195">
        <f t="shared" si="102"/>
        <v>0</v>
      </c>
      <c r="M81" s="201">
        <f t="shared" si="103"/>
        <v>0</v>
      </c>
      <c r="N81" s="195">
        <f t="shared" si="104"/>
        <v>0</v>
      </c>
      <c r="O81" s="201">
        <f t="shared" si="105"/>
        <v>0</v>
      </c>
      <c r="P81" s="195">
        <f t="shared" si="106"/>
        <v>0</v>
      </c>
      <c r="Q81" s="201">
        <f t="shared" si="107"/>
        <v>0</v>
      </c>
      <c r="R81" s="195">
        <f t="shared" si="108"/>
        <v>0</v>
      </c>
      <c r="S81" s="201">
        <f t="shared" si="109"/>
        <v>0</v>
      </c>
      <c r="T81" s="195">
        <f>SUM(B81,D81,F81,H81,J81,L81,N81,P81,R81,)</f>
        <v>37</v>
      </c>
      <c r="U81" s="201">
        <f t="shared" si="112"/>
        <v>0</v>
      </c>
      <c r="V81" s="26"/>
      <c r="W81" s="4"/>
      <c r="X81">
        <f t="shared" si="128"/>
        <v>3</v>
      </c>
      <c r="Y81">
        <f t="shared" si="129"/>
        <v>0</v>
      </c>
      <c r="Z81">
        <f t="shared" si="130"/>
        <v>0</v>
      </c>
      <c r="AA81">
        <f t="shared" si="131"/>
        <v>0</v>
      </c>
      <c r="AB81">
        <f t="shared" si="132"/>
        <v>0</v>
      </c>
      <c r="AC81">
        <f t="shared" si="133"/>
        <v>0</v>
      </c>
      <c r="AD81">
        <f t="shared" si="134"/>
        <v>0</v>
      </c>
      <c r="AE81">
        <f t="shared" si="135"/>
        <v>0</v>
      </c>
      <c r="AF81">
        <f t="shared" si="136"/>
        <v>0</v>
      </c>
      <c r="AG81">
        <f t="shared" si="137"/>
        <v>0</v>
      </c>
      <c r="AH81">
        <f t="shared" si="138"/>
        <v>0</v>
      </c>
      <c r="AI81">
        <f t="shared" si="139"/>
        <v>0</v>
      </c>
      <c r="AL81">
        <f t="shared" si="116"/>
        <v>0</v>
      </c>
      <c r="AM81">
        <f t="shared" si="117"/>
        <v>0</v>
      </c>
      <c r="AN81">
        <f t="shared" si="118"/>
        <v>0</v>
      </c>
      <c r="AO81">
        <f t="shared" si="119"/>
        <v>0</v>
      </c>
      <c r="AP81">
        <f t="shared" si="120"/>
        <v>0</v>
      </c>
      <c r="AQ81">
        <f t="shared" si="121"/>
        <v>0</v>
      </c>
      <c r="AR81">
        <f t="shared" si="122"/>
        <v>0</v>
      </c>
      <c r="AS81">
        <f t="shared" si="123"/>
        <v>0</v>
      </c>
      <c r="AT81">
        <f t="shared" si="124"/>
        <v>0</v>
      </c>
      <c r="AU81">
        <f t="shared" si="125"/>
        <v>0</v>
      </c>
      <c r="AV81">
        <f t="shared" si="126"/>
        <v>0</v>
      </c>
      <c r="AW81">
        <f t="shared" si="127"/>
        <v>0</v>
      </c>
      <c r="BA81" s="190">
        <f t="shared" ref="BA81:BA97" si="140">BN76+CA76</f>
        <v>5</v>
      </c>
      <c r="BB81" s="190">
        <f t="shared" si="80"/>
        <v>0</v>
      </c>
      <c r="BC81" s="190">
        <f t="shared" si="81"/>
        <v>0</v>
      </c>
      <c r="BD81" s="190">
        <f t="shared" si="82"/>
        <v>0</v>
      </c>
      <c r="BE81" s="190">
        <f t="shared" si="83"/>
        <v>0</v>
      </c>
      <c r="BF81" s="190">
        <f t="shared" si="84"/>
        <v>0</v>
      </c>
      <c r="BG81" s="190">
        <f t="shared" si="85"/>
        <v>0</v>
      </c>
      <c r="BH81" s="190">
        <f t="shared" si="86"/>
        <v>0</v>
      </c>
      <c r="BI81" s="190">
        <f t="shared" si="87"/>
        <v>0</v>
      </c>
      <c r="BJ81" s="190">
        <f t="shared" si="88"/>
        <v>0</v>
      </c>
      <c r="BK81" s="190">
        <f t="shared" si="91"/>
        <v>0</v>
      </c>
      <c r="BL81" s="190">
        <f t="shared" si="90"/>
        <v>0</v>
      </c>
      <c r="BM81" s="71"/>
      <c r="BN81" s="191">
        <v>0</v>
      </c>
      <c r="BO81" s="191">
        <v>0</v>
      </c>
      <c r="BP81" s="191">
        <v>0</v>
      </c>
      <c r="BQ81" s="191">
        <v>0</v>
      </c>
      <c r="BR81" s="191">
        <v>0</v>
      </c>
      <c r="BS81" s="191">
        <v>0</v>
      </c>
      <c r="BT81" s="191">
        <v>0</v>
      </c>
      <c r="BU81" s="191">
        <v>0</v>
      </c>
      <c r="BV81" s="191">
        <v>0</v>
      </c>
      <c r="BW81" s="191">
        <v>0</v>
      </c>
      <c r="BX81" s="191">
        <v>0</v>
      </c>
      <c r="BY81" s="191">
        <v>0</v>
      </c>
      <c r="CA81" s="190">
        <v>4</v>
      </c>
      <c r="CB81" s="190">
        <v>3</v>
      </c>
      <c r="CC81" s="190">
        <v>0</v>
      </c>
      <c r="CD81" s="190">
        <v>0</v>
      </c>
      <c r="CE81" s="190">
        <v>0</v>
      </c>
      <c r="CF81" s="190">
        <v>0</v>
      </c>
      <c r="CG81" s="190">
        <v>0</v>
      </c>
      <c r="CH81" s="190">
        <v>0</v>
      </c>
      <c r="CI81" s="190">
        <v>0</v>
      </c>
      <c r="CJ81" s="190">
        <v>0</v>
      </c>
      <c r="CK81" s="190">
        <v>0</v>
      </c>
      <c r="CL81" s="190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195">
        <f t="shared" si="93"/>
        <v>36</v>
      </c>
      <c r="C82" s="201">
        <f t="shared" si="111"/>
        <v>0</v>
      </c>
      <c r="D82" s="195">
        <f t="shared" si="94"/>
        <v>9</v>
      </c>
      <c r="E82" s="201">
        <f t="shared" si="95"/>
        <v>0</v>
      </c>
      <c r="F82" s="195">
        <f t="shared" si="96"/>
        <v>0</v>
      </c>
      <c r="G82" s="201">
        <f t="shared" si="97"/>
        <v>0</v>
      </c>
      <c r="H82" s="195">
        <f t="shared" si="98"/>
        <v>0</v>
      </c>
      <c r="I82" s="201">
        <f t="shared" si="99"/>
        <v>0</v>
      </c>
      <c r="J82" s="195">
        <f t="shared" si="100"/>
        <v>0</v>
      </c>
      <c r="K82" s="201">
        <f t="shared" si="101"/>
        <v>0</v>
      </c>
      <c r="L82" s="195">
        <f t="shared" si="102"/>
        <v>0</v>
      </c>
      <c r="M82" s="201">
        <f t="shared" si="103"/>
        <v>0</v>
      </c>
      <c r="N82" s="195">
        <f t="shared" si="104"/>
        <v>0</v>
      </c>
      <c r="O82" s="201">
        <f t="shared" si="105"/>
        <v>0</v>
      </c>
      <c r="P82" s="195">
        <f t="shared" si="106"/>
        <v>0</v>
      </c>
      <c r="Q82" s="201">
        <f t="shared" si="107"/>
        <v>0</v>
      </c>
      <c r="R82" s="195">
        <f t="shared" si="108"/>
        <v>0</v>
      </c>
      <c r="S82" s="201">
        <f t="shared" si="109"/>
        <v>0</v>
      </c>
      <c r="T82" s="195">
        <f t="shared" si="110"/>
        <v>45</v>
      </c>
      <c r="U82" s="201">
        <f t="shared" si="112"/>
        <v>0</v>
      </c>
      <c r="V82" s="26"/>
      <c r="W82" s="4"/>
      <c r="X82">
        <f t="shared" si="128"/>
        <v>1</v>
      </c>
      <c r="Y82">
        <f t="shared" si="129"/>
        <v>0</v>
      </c>
      <c r="Z82">
        <f t="shared" si="130"/>
        <v>0</v>
      </c>
      <c r="AA82">
        <f t="shared" si="131"/>
        <v>0</v>
      </c>
      <c r="AB82">
        <f t="shared" si="132"/>
        <v>0</v>
      </c>
      <c r="AC82">
        <f t="shared" si="133"/>
        <v>0</v>
      </c>
      <c r="AD82">
        <f t="shared" si="134"/>
        <v>0</v>
      </c>
      <c r="AE82">
        <f t="shared" si="135"/>
        <v>0</v>
      </c>
      <c r="AF82">
        <f t="shared" si="136"/>
        <v>0</v>
      </c>
      <c r="AG82">
        <f t="shared" si="137"/>
        <v>0</v>
      </c>
      <c r="AH82">
        <f t="shared" si="138"/>
        <v>0</v>
      </c>
      <c r="AI82">
        <f t="shared" si="139"/>
        <v>0</v>
      </c>
      <c r="AL82">
        <f t="shared" si="116"/>
        <v>0</v>
      </c>
      <c r="AM82">
        <f t="shared" si="117"/>
        <v>0</v>
      </c>
      <c r="AN82">
        <f t="shared" si="118"/>
        <v>0</v>
      </c>
      <c r="AO82">
        <f t="shared" si="119"/>
        <v>0</v>
      </c>
      <c r="AP82">
        <f t="shared" si="120"/>
        <v>0</v>
      </c>
      <c r="AQ82">
        <f t="shared" si="121"/>
        <v>0</v>
      </c>
      <c r="AR82">
        <f t="shared" si="122"/>
        <v>0</v>
      </c>
      <c r="AS82">
        <f t="shared" si="123"/>
        <v>0</v>
      </c>
      <c r="AT82">
        <f t="shared" si="124"/>
        <v>0</v>
      </c>
      <c r="AU82">
        <f t="shared" si="125"/>
        <v>0</v>
      </c>
      <c r="AV82">
        <f t="shared" si="126"/>
        <v>0</v>
      </c>
      <c r="AW82">
        <f t="shared" si="127"/>
        <v>0</v>
      </c>
      <c r="BA82" s="190">
        <f t="shared" si="140"/>
        <v>2</v>
      </c>
      <c r="BB82" s="190">
        <f t="shared" si="80"/>
        <v>0</v>
      </c>
      <c r="BC82" s="190">
        <f t="shared" si="81"/>
        <v>0</v>
      </c>
      <c r="BD82" s="190">
        <f t="shared" si="82"/>
        <v>0</v>
      </c>
      <c r="BE82" s="190">
        <f t="shared" si="83"/>
        <v>0</v>
      </c>
      <c r="BF82" s="190">
        <f t="shared" si="84"/>
        <v>0</v>
      </c>
      <c r="BG82" s="190">
        <f t="shared" si="85"/>
        <v>0</v>
      </c>
      <c r="BH82" s="190">
        <f t="shared" si="86"/>
        <v>0</v>
      </c>
      <c r="BI82" s="190">
        <f t="shared" si="87"/>
        <v>0</v>
      </c>
      <c r="BJ82" s="190">
        <f t="shared" si="88"/>
        <v>0</v>
      </c>
      <c r="BK82" s="190">
        <f t="shared" si="91"/>
        <v>0</v>
      </c>
      <c r="BL82" s="190">
        <f t="shared" si="90"/>
        <v>0</v>
      </c>
      <c r="BM82" s="71"/>
      <c r="BN82" s="191">
        <v>0</v>
      </c>
      <c r="BO82" s="191">
        <v>0</v>
      </c>
      <c r="BP82" s="191">
        <v>0</v>
      </c>
      <c r="BQ82" s="191">
        <v>0</v>
      </c>
      <c r="BR82" s="191">
        <v>0</v>
      </c>
      <c r="BS82" s="191">
        <v>0</v>
      </c>
      <c r="BT82" s="191">
        <v>0</v>
      </c>
      <c r="BU82" s="191">
        <v>0</v>
      </c>
      <c r="BV82" s="191">
        <v>0</v>
      </c>
      <c r="BW82" s="191">
        <v>0</v>
      </c>
      <c r="BX82" s="191">
        <v>0</v>
      </c>
      <c r="BY82" s="191">
        <v>0</v>
      </c>
      <c r="CA82" s="190">
        <v>15</v>
      </c>
      <c r="CB82" s="190">
        <v>1</v>
      </c>
      <c r="CC82" s="190">
        <v>0</v>
      </c>
      <c r="CD82" s="190">
        <v>0</v>
      </c>
      <c r="CE82" s="190">
        <v>0</v>
      </c>
      <c r="CF82" s="190">
        <v>0</v>
      </c>
      <c r="CG82" s="190">
        <v>0</v>
      </c>
      <c r="CH82" s="190">
        <v>0</v>
      </c>
      <c r="CI82" s="190">
        <v>0</v>
      </c>
      <c r="CJ82" s="190">
        <v>0</v>
      </c>
      <c r="CK82" s="190">
        <v>0</v>
      </c>
      <c r="CL82" s="190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195">
        <f t="shared" si="93"/>
        <v>24</v>
      </c>
      <c r="C83" s="201">
        <f t="shared" si="111"/>
        <v>0</v>
      </c>
      <c r="D83" s="195">
        <f t="shared" si="94"/>
        <v>5</v>
      </c>
      <c r="E83" s="201">
        <f t="shared" si="95"/>
        <v>0</v>
      </c>
      <c r="F83" s="195">
        <f t="shared" si="96"/>
        <v>0</v>
      </c>
      <c r="G83" s="201">
        <f t="shared" si="97"/>
        <v>0</v>
      </c>
      <c r="H83" s="195">
        <f t="shared" si="98"/>
        <v>0</v>
      </c>
      <c r="I83" s="201">
        <f t="shared" si="99"/>
        <v>0</v>
      </c>
      <c r="J83" s="195">
        <f t="shared" si="100"/>
        <v>0</v>
      </c>
      <c r="K83" s="201">
        <f t="shared" si="101"/>
        <v>0</v>
      </c>
      <c r="L83" s="195">
        <f t="shared" si="102"/>
        <v>0</v>
      </c>
      <c r="M83" s="201">
        <f t="shared" si="103"/>
        <v>0</v>
      </c>
      <c r="N83" s="195">
        <f t="shared" si="104"/>
        <v>0</v>
      </c>
      <c r="O83" s="201">
        <f t="shared" si="105"/>
        <v>0</v>
      </c>
      <c r="P83" s="195">
        <f t="shared" si="106"/>
        <v>0</v>
      </c>
      <c r="Q83" s="201">
        <f t="shared" si="107"/>
        <v>0</v>
      </c>
      <c r="R83" s="195">
        <f t="shared" si="108"/>
        <v>0</v>
      </c>
      <c r="S83" s="201">
        <f t="shared" si="109"/>
        <v>0</v>
      </c>
      <c r="T83" s="195">
        <f t="shared" si="110"/>
        <v>29</v>
      </c>
      <c r="U83" s="201">
        <f t="shared" si="112"/>
        <v>0</v>
      </c>
      <c r="V83" s="26"/>
      <c r="W83" s="4"/>
      <c r="X83">
        <f t="shared" si="128"/>
        <v>5</v>
      </c>
      <c r="Y83">
        <f t="shared" si="129"/>
        <v>5</v>
      </c>
      <c r="Z83">
        <f t="shared" si="130"/>
        <v>0</v>
      </c>
      <c r="AA83">
        <f t="shared" si="131"/>
        <v>0</v>
      </c>
      <c r="AB83">
        <f t="shared" si="132"/>
        <v>0</v>
      </c>
      <c r="AC83">
        <f t="shared" si="133"/>
        <v>0</v>
      </c>
      <c r="AD83">
        <f t="shared" si="134"/>
        <v>0</v>
      </c>
      <c r="AE83">
        <f t="shared" si="135"/>
        <v>0</v>
      </c>
      <c r="AF83">
        <f t="shared" si="136"/>
        <v>0</v>
      </c>
      <c r="AG83">
        <f t="shared" si="137"/>
        <v>0</v>
      </c>
      <c r="AH83">
        <f t="shared" si="138"/>
        <v>0</v>
      </c>
      <c r="AI83">
        <f t="shared" si="139"/>
        <v>0</v>
      </c>
      <c r="AL83">
        <f t="shared" si="116"/>
        <v>0</v>
      </c>
      <c r="AM83">
        <f t="shared" si="117"/>
        <v>0</v>
      </c>
      <c r="AN83">
        <f t="shared" si="118"/>
        <v>0</v>
      </c>
      <c r="AO83">
        <f t="shared" si="119"/>
        <v>0</v>
      </c>
      <c r="AP83">
        <f t="shared" si="120"/>
        <v>0</v>
      </c>
      <c r="AQ83">
        <f t="shared" si="121"/>
        <v>0</v>
      </c>
      <c r="AR83">
        <f t="shared" si="122"/>
        <v>0</v>
      </c>
      <c r="AS83">
        <f t="shared" si="123"/>
        <v>0</v>
      </c>
      <c r="AT83">
        <f t="shared" si="124"/>
        <v>0</v>
      </c>
      <c r="AU83">
        <f t="shared" si="125"/>
        <v>0</v>
      </c>
      <c r="AV83">
        <f t="shared" si="126"/>
        <v>0</v>
      </c>
      <c r="AW83">
        <f t="shared" si="127"/>
        <v>0</v>
      </c>
      <c r="BA83" s="190">
        <f t="shared" si="140"/>
        <v>1</v>
      </c>
      <c r="BB83" s="190">
        <f t="shared" si="80"/>
        <v>0</v>
      </c>
      <c r="BC83" s="190">
        <f t="shared" si="81"/>
        <v>0</v>
      </c>
      <c r="BD83" s="190">
        <f t="shared" si="82"/>
        <v>0</v>
      </c>
      <c r="BE83" s="190">
        <f t="shared" si="83"/>
        <v>0</v>
      </c>
      <c r="BF83" s="190">
        <f t="shared" si="84"/>
        <v>0</v>
      </c>
      <c r="BG83" s="190">
        <f t="shared" si="85"/>
        <v>0</v>
      </c>
      <c r="BH83" s="190">
        <f t="shared" si="86"/>
        <v>0</v>
      </c>
      <c r="BI83" s="190">
        <f t="shared" si="87"/>
        <v>0</v>
      </c>
      <c r="BJ83" s="190">
        <f t="shared" si="88"/>
        <v>0</v>
      </c>
      <c r="BK83" s="190">
        <f t="shared" si="91"/>
        <v>0</v>
      </c>
      <c r="BL83" s="190">
        <f t="shared" si="90"/>
        <v>0</v>
      </c>
      <c r="BM83" s="71"/>
      <c r="BN83" s="191">
        <v>0</v>
      </c>
      <c r="BO83" s="191">
        <v>0</v>
      </c>
      <c r="BP83" s="191">
        <v>0</v>
      </c>
      <c r="BQ83" s="191">
        <v>0</v>
      </c>
      <c r="BR83" s="191">
        <v>0</v>
      </c>
      <c r="BS83" s="191">
        <v>0</v>
      </c>
      <c r="BT83" s="191">
        <v>0</v>
      </c>
      <c r="BU83" s="191">
        <v>0</v>
      </c>
      <c r="BV83" s="191">
        <v>0</v>
      </c>
      <c r="BW83" s="191">
        <v>0</v>
      </c>
      <c r="BX83" s="191">
        <v>0</v>
      </c>
      <c r="BY83" s="191">
        <v>0</v>
      </c>
      <c r="CA83" s="190">
        <v>31</v>
      </c>
      <c r="CB83" s="190">
        <v>5</v>
      </c>
      <c r="CC83" s="190">
        <v>0</v>
      </c>
      <c r="CD83" s="190">
        <v>0</v>
      </c>
      <c r="CE83" s="190">
        <v>0</v>
      </c>
      <c r="CF83" s="190">
        <v>0</v>
      </c>
      <c r="CG83" s="190">
        <v>0</v>
      </c>
      <c r="CH83" s="190">
        <v>0</v>
      </c>
      <c r="CI83" s="190">
        <v>0</v>
      </c>
      <c r="CJ83" s="190">
        <v>0</v>
      </c>
      <c r="CK83" s="190">
        <v>0</v>
      </c>
      <c r="CL83" s="190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195">
        <f t="shared" si="93"/>
        <v>24</v>
      </c>
      <c r="C84" s="201">
        <f t="shared" si="111"/>
        <v>0</v>
      </c>
      <c r="D84" s="195">
        <f t="shared" si="94"/>
        <v>3</v>
      </c>
      <c r="E84" s="201">
        <f t="shared" si="95"/>
        <v>0</v>
      </c>
      <c r="F84" s="195">
        <f t="shared" si="96"/>
        <v>0</v>
      </c>
      <c r="G84" s="201">
        <f t="shared" si="97"/>
        <v>0</v>
      </c>
      <c r="H84" s="195">
        <f t="shared" si="98"/>
        <v>0</v>
      </c>
      <c r="I84" s="201">
        <f t="shared" si="99"/>
        <v>0</v>
      </c>
      <c r="J84" s="195">
        <f t="shared" si="100"/>
        <v>0</v>
      </c>
      <c r="K84" s="201">
        <f t="shared" si="101"/>
        <v>0</v>
      </c>
      <c r="L84" s="195">
        <f t="shared" si="102"/>
        <v>0</v>
      </c>
      <c r="M84" s="201">
        <f t="shared" si="103"/>
        <v>0</v>
      </c>
      <c r="N84" s="195">
        <f t="shared" si="104"/>
        <v>0</v>
      </c>
      <c r="O84" s="201">
        <f t="shared" si="105"/>
        <v>0</v>
      </c>
      <c r="P84" s="195">
        <f t="shared" si="106"/>
        <v>0</v>
      </c>
      <c r="Q84" s="201">
        <f t="shared" si="107"/>
        <v>0</v>
      </c>
      <c r="R84" s="195">
        <f t="shared" si="108"/>
        <v>0</v>
      </c>
      <c r="S84" s="201">
        <f t="shared" si="109"/>
        <v>0</v>
      </c>
      <c r="T84" s="195">
        <f t="shared" si="110"/>
        <v>27</v>
      </c>
      <c r="U84" s="201">
        <f t="shared" si="112"/>
        <v>0</v>
      </c>
      <c r="V84" s="26"/>
      <c r="W84" s="4"/>
      <c r="X84">
        <f t="shared" si="128"/>
        <v>18</v>
      </c>
      <c r="Y84">
        <f t="shared" si="129"/>
        <v>2</v>
      </c>
      <c r="Z84">
        <f t="shared" si="130"/>
        <v>0</v>
      </c>
      <c r="AA84">
        <f t="shared" si="131"/>
        <v>0</v>
      </c>
      <c r="AB84">
        <f t="shared" si="132"/>
        <v>0</v>
      </c>
      <c r="AC84">
        <f t="shared" si="133"/>
        <v>0</v>
      </c>
      <c r="AD84">
        <f t="shared" si="134"/>
        <v>0</v>
      </c>
      <c r="AE84">
        <f t="shared" si="135"/>
        <v>0</v>
      </c>
      <c r="AF84">
        <f t="shared" si="136"/>
        <v>0</v>
      </c>
      <c r="AG84">
        <f t="shared" si="137"/>
        <v>0</v>
      </c>
      <c r="AH84">
        <f t="shared" si="138"/>
        <v>0</v>
      </c>
      <c r="AI84">
        <f t="shared" si="139"/>
        <v>0</v>
      </c>
      <c r="AL84">
        <f t="shared" si="116"/>
        <v>0</v>
      </c>
      <c r="AM84">
        <f t="shared" si="117"/>
        <v>0</v>
      </c>
      <c r="AN84">
        <f t="shared" si="118"/>
        <v>0</v>
      </c>
      <c r="AO84">
        <f t="shared" si="119"/>
        <v>0</v>
      </c>
      <c r="AP84">
        <f t="shared" si="120"/>
        <v>0</v>
      </c>
      <c r="AQ84">
        <f t="shared" si="121"/>
        <v>0</v>
      </c>
      <c r="AR84">
        <f t="shared" si="122"/>
        <v>0</v>
      </c>
      <c r="AS84">
        <f t="shared" si="123"/>
        <v>0</v>
      </c>
      <c r="AT84">
        <f t="shared" si="124"/>
        <v>0</v>
      </c>
      <c r="AU84">
        <f t="shared" si="125"/>
        <v>0</v>
      </c>
      <c r="AV84">
        <f t="shared" si="126"/>
        <v>0</v>
      </c>
      <c r="AW84">
        <f t="shared" si="127"/>
        <v>0</v>
      </c>
      <c r="BA84" s="190">
        <f t="shared" si="140"/>
        <v>0</v>
      </c>
      <c r="BB84" s="190">
        <f t="shared" si="80"/>
        <v>0</v>
      </c>
      <c r="BC84" s="190">
        <f t="shared" si="81"/>
        <v>0</v>
      </c>
      <c r="BD84" s="190">
        <f t="shared" si="82"/>
        <v>0</v>
      </c>
      <c r="BE84" s="190">
        <f t="shared" si="83"/>
        <v>0</v>
      </c>
      <c r="BF84" s="190">
        <f t="shared" si="84"/>
        <v>0</v>
      </c>
      <c r="BG84" s="190">
        <f t="shared" si="85"/>
        <v>0</v>
      </c>
      <c r="BH84" s="190">
        <f t="shared" si="86"/>
        <v>0</v>
      </c>
      <c r="BI84" s="190">
        <f t="shared" si="87"/>
        <v>0</v>
      </c>
      <c r="BJ84" s="190">
        <f t="shared" si="88"/>
        <v>0</v>
      </c>
      <c r="BK84" s="190">
        <f t="shared" si="91"/>
        <v>0</v>
      </c>
      <c r="BL84" s="190">
        <f t="shared" si="90"/>
        <v>0</v>
      </c>
      <c r="BM84" s="71"/>
      <c r="BN84" s="191">
        <v>0</v>
      </c>
      <c r="BO84" s="191">
        <v>0</v>
      </c>
      <c r="BP84" s="191">
        <v>0</v>
      </c>
      <c r="BQ84" s="191">
        <v>0</v>
      </c>
      <c r="BR84" s="191">
        <v>0</v>
      </c>
      <c r="BS84" s="191">
        <v>0</v>
      </c>
      <c r="BT84" s="191">
        <v>0</v>
      </c>
      <c r="BU84" s="191">
        <v>0</v>
      </c>
      <c r="BV84" s="191">
        <v>0</v>
      </c>
      <c r="BW84" s="191">
        <v>0</v>
      </c>
      <c r="BX84" s="191">
        <v>0</v>
      </c>
      <c r="BY84" s="191">
        <v>0</v>
      </c>
      <c r="CA84" s="190">
        <v>35</v>
      </c>
      <c r="CB84" s="190">
        <v>4</v>
      </c>
      <c r="CC84" s="190">
        <v>0</v>
      </c>
      <c r="CD84" s="190">
        <v>0</v>
      </c>
      <c r="CE84" s="190">
        <v>0</v>
      </c>
      <c r="CF84" s="190">
        <v>0</v>
      </c>
      <c r="CG84" s="190">
        <v>0</v>
      </c>
      <c r="CH84" s="190">
        <v>0</v>
      </c>
      <c r="CI84" s="190">
        <v>0</v>
      </c>
      <c r="CJ84" s="190">
        <v>0</v>
      </c>
      <c r="CK84" s="190">
        <v>0</v>
      </c>
      <c r="CL84" s="190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195">
        <f t="shared" si="93"/>
        <v>34</v>
      </c>
      <c r="C85" s="201">
        <f t="shared" si="111"/>
        <v>3</v>
      </c>
      <c r="D85" s="195">
        <f t="shared" si="94"/>
        <v>4</v>
      </c>
      <c r="E85" s="201">
        <f t="shared" si="95"/>
        <v>0</v>
      </c>
      <c r="F85" s="195">
        <f t="shared" si="96"/>
        <v>0</v>
      </c>
      <c r="G85" s="201">
        <f t="shared" si="97"/>
        <v>0</v>
      </c>
      <c r="H85" s="195">
        <f t="shared" si="98"/>
        <v>0</v>
      </c>
      <c r="I85" s="201">
        <f t="shared" si="99"/>
        <v>0</v>
      </c>
      <c r="J85" s="195">
        <f t="shared" si="100"/>
        <v>0</v>
      </c>
      <c r="K85" s="201">
        <f t="shared" si="101"/>
        <v>0</v>
      </c>
      <c r="L85" s="195">
        <f t="shared" si="102"/>
        <v>0</v>
      </c>
      <c r="M85" s="201">
        <f t="shared" si="103"/>
        <v>0</v>
      </c>
      <c r="N85" s="195">
        <f t="shared" si="104"/>
        <v>0</v>
      </c>
      <c r="O85" s="201">
        <f t="shared" si="105"/>
        <v>0</v>
      </c>
      <c r="P85" s="195">
        <f t="shared" si="106"/>
        <v>0</v>
      </c>
      <c r="Q85" s="201">
        <f t="shared" si="107"/>
        <v>0</v>
      </c>
      <c r="R85" s="195">
        <f t="shared" si="108"/>
        <v>0</v>
      </c>
      <c r="S85" s="201">
        <f t="shared" si="109"/>
        <v>0</v>
      </c>
      <c r="T85" s="195">
        <f t="shared" si="110"/>
        <v>38</v>
      </c>
      <c r="U85" s="201">
        <f>SUM(C85,E85,G85,I85,K85,M85,O85,Q85,S85)</f>
        <v>3</v>
      </c>
      <c r="V85" s="26"/>
      <c r="W85" s="4"/>
      <c r="X85">
        <f t="shared" si="128"/>
        <v>35</v>
      </c>
      <c r="Y85">
        <f t="shared" si="129"/>
        <v>1</v>
      </c>
      <c r="Z85">
        <f t="shared" si="130"/>
        <v>1</v>
      </c>
      <c r="AA85">
        <f t="shared" si="131"/>
        <v>0</v>
      </c>
      <c r="AB85">
        <f t="shared" si="132"/>
        <v>0</v>
      </c>
      <c r="AC85">
        <f t="shared" si="133"/>
        <v>0</v>
      </c>
      <c r="AD85">
        <f t="shared" si="134"/>
        <v>0</v>
      </c>
      <c r="AE85">
        <f t="shared" si="135"/>
        <v>0</v>
      </c>
      <c r="AF85">
        <f t="shared" si="136"/>
        <v>0</v>
      </c>
      <c r="AG85">
        <f t="shared" si="137"/>
        <v>0</v>
      </c>
      <c r="AH85">
        <f t="shared" si="138"/>
        <v>0</v>
      </c>
      <c r="AI85">
        <f t="shared" si="139"/>
        <v>0</v>
      </c>
      <c r="AL85">
        <f t="shared" si="116"/>
        <v>0</v>
      </c>
      <c r="AM85">
        <f t="shared" si="117"/>
        <v>0</v>
      </c>
      <c r="AN85">
        <f t="shared" si="118"/>
        <v>0</v>
      </c>
      <c r="AO85">
        <f t="shared" si="119"/>
        <v>0</v>
      </c>
      <c r="AP85">
        <f t="shared" si="120"/>
        <v>0</v>
      </c>
      <c r="AQ85">
        <f t="shared" si="121"/>
        <v>0</v>
      </c>
      <c r="AR85">
        <f t="shared" si="122"/>
        <v>0</v>
      </c>
      <c r="AS85">
        <f t="shared" si="123"/>
        <v>0</v>
      </c>
      <c r="AT85">
        <f t="shared" si="124"/>
        <v>0</v>
      </c>
      <c r="AU85">
        <f t="shared" si="125"/>
        <v>0</v>
      </c>
      <c r="AV85">
        <f t="shared" si="126"/>
        <v>0</v>
      </c>
      <c r="AW85">
        <f t="shared" si="127"/>
        <v>0</v>
      </c>
      <c r="BA85" s="190">
        <f t="shared" si="140"/>
        <v>1</v>
      </c>
      <c r="BB85" s="190">
        <f t="shared" si="80"/>
        <v>0</v>
      </c>
      <c r="BC85" s="190">
        <f t="shared" si="81"/>
        <v>0</v>
      </c>
      <c r="BD85" s="190">
        <f t="shared" si="82"/>
        <v>0</v>
      </c>
      <c r="BE85" s="190">
        <f t="shared" si="83"/>
        <v>0</v>
      </c>
      <c r="BF85" s="190">
        <f t="shared" si="84"/>
        <v>0</v>
      </c>
      <c r="BG85" s="190">
        <f t="shared" si="85"/>
        <v>0</v>
      </c>
      <c r="BH85" s="190">
        <f t="shared" si="86"/>
        <v>0</v>
      </c>
      <c r="BI85" s="190">
        <f t="shared" si="87"/>
        <v>0</v>
      </c>
      <c r="BJ85" s="190">
        <f t="shared" si="88"/>
        <v>0</v>
      </c>
      <c r="BK85" s="190">
        <f t="shared" si="91"/>
        <v>0</v>
      </c>
      <c r="BL85" s="190">
        <f t="shared" si="90"/>
        <v>0</v>
      </c>
      <c r="BM85" s="71"/>
      <c r="BN85" s="191">
        <v>1</v>
      </c>
      <c r="BO85" s="191">
        <v>0</v>
      </c>
      <c r="BP85" s="191">
        <v>0</v>
      </c>
      <c r="BQ85" s="191">
        <v>0</v>
      </c>
      <c r="BR85" s="191">
        <v>0</v>
      </c>
      <c r="BS85" s="191">
        <v>0</v>
      </c>
      <c r="BT85" s="191">
        <v>0</v>
      </c>
      <c r="BU85" s="191">
        <v>0</v>
      </c>
      <c r="BV85" s="191">
        <v>0</v>
      </c>
      <c r="BW85" s="191">
        <v>0</v>
      </c>
      <c r="BX85" s="191">
        <v>0</v>
      </c>
      <c r="BY85" s="191">
        <v>0</v>
      </c>
      <c r="CA85" s="190">
        <v>27</v>
      </c>
      <c r="CB85" s="190">
        <v>4</v>
      </c>
      <c r="CC85" s="190">
        <v>0</v>
      </c>
      <c r="CD85" s="190">
        <v>0</v>
      </c>
      <c r="CE85" s="190">
        <v>0</v>
      </c>
      <c r="CF85" s="190">
        <v>0</v>
      </c>
      <c r="CG85" s="190">
        <v>0</v>
      </c>
      <c r="CH85" s="190">
        <v>0</v>
      </c>
      <c r="CI85" s="190">
        <v>0</v>
      </c>
      <c r="CJ85" s="190">
        <v>0</v>
      </c>
      <c r="CK85" s="190">
        <v>0</v>
      </c>
      <c r="CL85" s="190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195">
        <f t="shared" si="93"/>
        <v>30</v>
      </c>
      <c r="C86" s="201">
        <f t="shared" si="111"/>
        <v>0</v>
      </c>
      <c r="D86" s="195">
        <f t="shared" si="94"/>
        <v>7</v>
      </c>
      <c r="E86" s="201">
        <f t="shared" si="95"/>
        <v>0</v>
      </c>
      <c r="F86" s="195">
        <f t="shared" si="96"/>
        <v>0</v>
      </c>
      <c r="G86" s="201">
        <f t="shared" si="97"/>
        <v>0</v>
      </c>
      <c r="H86" s="195">
        <f t="shared" si="98"/>
        <v>0</v>
      </c>
      <c r="I86" s="201">
        <f t="shared" si="99"/>
        <v>0</v>
      </c>
      <c r="J86" s="195">
        <f t="shared" si="100"/>
        <v>0</v>
      </c>
      <c r="K86" s="201">
        <f t="shared" si="101"/>
        <v>0</v>
      </c>
      <c r="L86" s="195">
        <f t="shared" si="102"/>
        <v>0</v>
      </c>
      <c r="M86" s="201">
        <f t="shared" si="103"/>
        <v>0</v>
      </c>
      <c r="N86" s="195">
        <f t="shared" si="104"/>
        <v>0</v>
      </c>
      <c r="O86" s="201">
        <f t="shared" si="105"/>
        <v>0</v>
      </c>
      <c r="P86" s="195">
        <f t="shared" si="106"/>
        <v>0</v>
      </c>
      <c r="Q86" s="201">
        <f t="shared" si="107"/>
        <v>0</v>
      </c>
      <c r="R86" s="195">
        <f t="shared" si="108"/>
        <v>0</v>
      </c>
      <c r="S86" s="201">
        <f t="shared" si="109"/>
        <v>0</v>
      </c>
      <c r="T86" s="195">
        <f t="shared" si="110"/>
        <v>37</v>
      </c>
      <c r="U86" s="201">
        <f t="shared" si="112"/>
        <v>0</v>
      </c>
      <c r="V86" s="26"/>
      <c r="W86" s="4"/>
      <c r="X86">
        <f t="shared" si="128"/>
        <v>36</v>
      </c>
      <c r="Y86">
        <f t="shared" si="129"/>
        <v>9</v>
      </c>
      <c r="Z86">
        <f t="shared" si="130"/>
        <v>0</v>
      </c>
      <c r="AA86">
        <f t="shared" si="131"/>
        <v>0</v>
      </c>
      <c r="AB86">
        <f t="shared" si="132"/>
        <v>0</v>
      </c>
      <c r="AC86">
        <f t="shared" si="133"/>
        <v>0</v>
      </c>
      <c r="AD86">
        <f t="shared" si="134"/>
        <v>0</v>
      </c>
      <c r="AE86">
        <f t="shared" si="135"/>
        <v>0</v>
      </c>
      <c r="AF86">
        <f t="shared" si="136"/>
        <v>0</v>
      </c>
      <c r="AG86">
        <f t="shared" si="137"/>
        <v>0</v>
      </c>
      <c r="AH86">
        <f t="shared" si="138"/>
        <v>0</v>
      </c>
      <c r="AI86">
        <f t="shared" si="139"/>
        <v>0</v>
      </c>
      <c r="AL86">
        <f t="shared" si="116"/>
        <v>0</v>
      </c>
      <c r="AM86">
        <f t="shared" si="117"/>
        <v>0</v>
      </c>
      <c r="AN86">
        <f t="shared" si="118"/>
        <v>0</v>
      </c>
      <c r="AO86">
        <f t="shared" si="119"/>
        <v>0</v>
      </c>
      <c r="AP86">
        <f t="shared" si="120"/>
        <v>0</v>
      </c>
      <c r="AQ86">
        <f t="shared" si="121"/>
        <v>0</v>
      </c>
      <c r="AR86">
        <f t="shared" si="122"/>
        <v>0</v>
      </c>
      <c r="AS86">
        <f t="shared" si="123"/>
        <v>0</v>
      </c>
      <c r="AT86">
        <f t="shared" si="124"/>
        <v>0</v>
      </c>
      <c r="AU86">
        <f t="shared" si="125"/>
        <v>0</v>
      </c>
      <c r="AV86">
        <f t="shared" si="126"/>
        <v>0</v>
      </c>
      <c r="AW86">
        <f t="shared" si="127"/>
        <v>0</v>
      </c>
      <c r="BA86" s="190">
        <f t="shared" si="140"/>
        <v>4</v>
      </c>
      <c r="BB86" s="190">
        <f t="shared" si="80"/>
        <v>3</v>
      </c>
      <c r="BC86" s="190">
        <f t="shared" si="81"/>
        <v>0</v>
      </c>
      <c r="BD86" s="190">
        <f t="shared" si="82"/>
        <v>0</v>
      </c>
      <c r="BE86" s="190">
        <f t="shared" si="83"/>
        <v>0</v>
      </c>
      <c r="BF86" s="190">
        <f t="shared" si="84"/>
        <v>0</v>
      </c>
      <c r="BG86" s="190">
        <f t="shared" si="85"/>
        <v>0</v>
      </c>
      <c r="BH86" s="190">
        <f t="shared" si="86"/>
        <v>0</v>
      </c>
      <c r="BI86" s="190">
        <f t="shared" si="87"/>
        <v>0</v>
      </c>
      <c r="BJ86" s="190">
        <f t="shared" si="88"/>
        <v>0</v>
      </c>
      <c r="BK86" s="190">
        <f t="shared" si="91"/>
        <v>0</v>
      </c>
      <c r="BL86" s="190">
        <f t="shared" si="90"/>
        <v>0</v>
      </c>
      <c r="BM86" s="71"/>
      <c r="BN86" s="191">
        <v>0</v>
      </c>
      <c r="BO86" s="191">
        <v>0</v>
      </c>
      <c r="BP86" s="191">
        <v>0</v>
      </c>
      <c r="BQ86" s="191">
        <v>0</v>
      </c>
      <c r="BR86" s="191">
        <v>0</v>
      </c>
      <c r="BS86" s="191">
        <v>0</v>
      </c>
      <c r="BT86" s="191">
        <v>0</v>
      </c>
      <c r="BU86" s="191">
        <v>0</v>
      </c>
      <c r="BV86" s="191">
        <v>0</v>
      </c>
      <c r="BW86" s="191">
        <v>0</v>
      </c>
      <c r="BX86" s="191">
        <v>0</v>
      </c>
      <c r="BY86" s="191">
        <v>0</v>
      </c>
      <c r="CA86" s="190">
        <v>31</v>
      </c>
      <c r="CB86" s="190">
        <v>2</v>
      </c>
      <c r="CC86" s="190">
        <v>0</v>
      </c>
      <c r="CD86" s="190">
        <v>0</v>
      </c>
      <c r="CE86" s="190">
        <v>0</v>
      </c>
      <c r="CF86" s="190">
        <v>0</v>
      </c>
      <c r="CG86" s="190">
        <v>0</v>
      </c>
      <c r="CH86" s="190">
        <v>0</v>
      </c>
      <c r="CI86" s="190">
        <v>0</v>
      </c>
      <c r="CJ86" s="190">
        <v>0</v>
      </c>
      <c r="CK86" s="190">
        <v>0</v>
      </c>
      <c r="CL86" s="190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195">
        <f t="shared" si="93"/>
        <v>19</v>
      </c>
      <c r="C87" s="201">
        <f t="shared" si="111"/>
        <v>0</v>
      </c>
      <c r="D87" s="195">
        <f t="shared" si="94"/>
        <v>1</v>
      </c>
      <c r="E87" s="201">
        <f t="shared" si="95"/>
        <v>0</v>
      </c>
      <c r="F87" s="195">
        <f t="shared" si="96"/>
        <v>0</v>
      </c>
      <c r="G87" s="201">
        <f t="shared" si="97"/>
        <v>0</v>
      </c>
      <c r="H87" s="195">
        <f t="shared" si="98"/>
        <v>0</v>
      </c>
      <c r="I87" s="201">
        <f t="shared" si="99"/>
        <v>0</v>
      </c>
      <c r="J87" s="195">
        <f t="shared" si="100"/>
        <v>0</v>
      </c>
      <c r="K87" s="201">
        <f t="shared" si="101"/>
        <v>0</v>
      </c>
      <c r="L87" s="195">
        <f t="shared" si="102"/>
        <v>0</v>
      </c>
      <c r="M87" s="201">
        <f t="shared" si="103"/>
        <v>0</v>
      </c>
      <c r="N87" s="195">
        <f t="shared" si="104"/>
        <v>0</v>
      </c>
      <c r="O87" s="201">
        <f t="shared" si="105"/>
        <v>0</v>
      </c>
      <c r="P87" s="195">
        <f t="shared" si="106"/>
        <v>0</v>
      </c>
      <c r="Q87" s="201">
        <f t="shared" si="107"/>
        <v>0</v>
      </c>
      <c r="R87" s="195">
        <f t="shared" si="108"/>
        <v>0</v>
      </c>
      <c r="S87" s="201">
        <f t="shared" si="109"/>
        <v>0</v>
      </c>
      <c r="T87" s="195">
        <f t="shared" si="110"/>
        <v>20</v>
      </c>
      <c r="U87" s="201">
        <f t="shared" si="112"/>
        <v>0</v>
      </c>
      <c r="V87" s="26"/>
      <c r="W87" s="4"/>
      <c r="X87">
        <f t="shared" si="128"/>
        <v>24</v>
      </c>
      <c r="Y87">
        <f t="shared" si="129"/>
        <v>5</v>
      </c>
      <c r="Z87">
        <f t="shared" si="130"/>
        <v>0</v>
      </c>
      <c r="AA87">
        <f t="shared" si="131"/>
        <v>0</v>
      </c>
      <c r="AB87">
        <f t="shared" si="132"/>
        <v>0</v>
      </c>
      <c r="AC87">
        <f t="shared" si="133"/>
        <v>0</v>
      </c>
      <c r="AD87">
        <f t="shared" si="134"/>
        <v>0</v>
      </c>
      <c r="AE87">
        <f t="shared" si="135"/>
        <v>0</v>
      </c>
      <c r="AF87">
        <f t="shared" si="136"/>
        <v>0</v>
      </c>
      <c r="AG87">
        <f t="shared" si="137"/>
        <v>0</v>
      </c>
      <c r="AH87">
        <f t="shared" si="138"/>
        <v>0</v>
      </c>
      <c r="AI87">
        <f t="shared" si="139"/>
        <v>0</v>
      </c>
      <c r="AL87">
        <f t="shared" si="116"/>
        <v>0</v>
      </c>
      <c r="AM87">
        <f t="shared" si="117"/>
        <v>0</v>
      </c>
      <c r="AN87">
        <f t="shared" si="118"/>
        <v>0</v>
      </c>
      <c r="AO87">
        <f t="shared" si="119"/>
        <v>0</v>
      </c>
      <c r="AP87">
        <f t="shared" si="120"/>
        <v>0</v>
      </c>
      <c r="AQ87">
        <f t="shared" si="121"/>
        <v>0</v>
      </c>
      <c r="AR87">
        <f t="shared" si="122"/>
        <v>0</v>
      </c>
      <c r="AS87">
        <f t="shared" si="123"/>
        <v>0</v>
      </c>
      <c r="AT87">
        <f t="shared" si="124"/>
        <v>0</v>
      </c>
      <c r="AU87">
        <f t="shared" si="125"/>
        <v>0</v>
      </c>
      <c r="AV87">
        <f t="shared" si="126"/>
        <v>0</v>
      </c>
      <c r="AW87">
        <f t="shared" si="127"/>
        <v>0</v>
      </c>
      <c r="BA87" s="190">
        <f t="shared" si="140"/>
        <v>15</v>
      </c>
      <c r="BB87" s="190">
        <f t="shared" si="80"/>
        <v>1</v>
      </c>
      <c r="BC87" s="190">
        <f t="shared" si="81"/>
        <v>0</v>
      </c>
      <c r="BD87" s="190">
        <f t="shared" si="82"/>
        <v>0</v>
      </c>
      <c r="BE87" s="190">
        <f t="shared" si="83"/>
        <v>0</v>
      </c>
      <c r="BF87" s="190">
        <f t="shared" si="84"/>
        <v>0</v>
      </c>
      <c r="BG87" s="190">
        <f t="shared" si="85"/>
        <v>0</v>
      </c>
      <c r="BH87" s="190">
        <f t="shared" si="86"/>
        <v>0</v>
      </c>
      <c r="BI87" s="190">
        <f t="shared" si="87"/>
        <v>0</v>
      </c>
      <c r="BJ87" s="190">
        <f t="shared" si="88"/>
        <v>0</v>
      </c>
      <c r="BK87" s="190">
        <f t="shared" si="91"/>
        <v>0</v>
      </c>
      <c r="BL87" s="190">
        <f t="shared" si="90"/>
        <v>0</v>
      </c>
      <c r="BM87" s="71"/>
      <c r="BN87" s="191">
        <v>0</v>
      </c>
      <c r="BO87" s="191">
        <v>0</v>
      </c>
      <c r="BP87" s="191">
        <v>0</v>
      </c>
      <c r="BQ87" s="191">
        <v>0</v>
      </c>
      <c r="BR87" s="191">
        <v>0</v>
      </c>
      <c r="BS87" s="191">
        <v>0</v>
      </c>
      <c r="BT87" s="191">
        <v>0</v>
      </c>
      <c r="BU87" s="191">
        <v>0</v>
      </c>
      <c r="BV87" s="191">
        <v>0</v>
      </c>
      <c r="BW87" s="191">
        <v>0</v>
      </c>
      <c r="BX87" s="191">
        <v>0</v>
      </c>
      <c r="BY87" s="191">
        <v>0</v>
      </c>
      <c r="CA87" s="190">
        <v>35</v>
      </c>
      <c r="CB87" s="190">
        <v>2</v>
      </c>
      <c r="CC87" s="190">
        <v>0</v>
      </c>
      <c r="CD87" s="190">
        <v>0</v>
      </c>
      <c r="CE87" s="190">
        <v>0</v>
      </c>
      <c r="CF87" s="190">
        <v>0</v>
      </c>
      <c r="CG87" s="190">
        <v>0</v>
      </c>
      <c r="CH87" s="190">
        <v>0</v>
      </c>
      <c r="CI87" s="190">
        <v>0</v>
      </c>
      <c r="CJ87" s="190">
        <v>0</v>
      </c>
      <c r="CK87" s="190">
        <v>0</v>
      </c>
      <c r="CL87" s="190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195">
        <f t="shared" si="93"/>
        <v>32</v>
      </c>
      <c r="C88" s="201">
        <f t="shared" si="111"/>
        <v>2</v>
      </c>
      <c r="D88" s="195">
        <f t="shared" si="94"/>
        <v>2</v>
      </c>
      <c r="E88" s="201">
        <f t="shared" si="95"/>
        <v>0</v>
      </c>
      <c r="F88" s="195">
        <f t="shared" si="96"/>
        <v>1</v>
      </c>
      <c r="G88" s="201">
        <f t="shared" si="97"/>
        <v>0</v>
      </c>
      <c r="H88" s="195">
        <f t="shared" si="98"/>
        <v>0</v>
      </c>
      <c r="I88" s="201">
        <f t="shared" si="99"/>
        <v>0</v>
      </c>
      <c r="J88" s="195">
        <f t="shared" si="100"/>
        <v>0</v>
      </c>
      <c r="K88" s="201">
        <f t="shared" si="101"/>
        <v>0</v>
      </c>
      <c r="L88" s="195">
        <f t="shared" si="102"/>
        <v>0</v>
      </c>
      <c r="M88" s="201">
        <f t="shared" si="103"/>
        <v>0</v>
      </c>
      <c r="N88" s="195">
        <f t="shared" si="104"/>
        <v>0</v>
      </c>
      <c r="O88" s="201">
        <f t="shared" si="105"/>
        <v>0</v>
      </c>
      <c r="P88" s="195">
        <f t="shared" si="106"/>
        <v>0</v>
      </c>
      <c r="Q88" s="201">
        <f t="shared" si="107"/>
        <v>0</v>
      </c>
      <c r="R88" s="195">
        <f t="shared" si="108"/>
        <v>0</v>
      </c>
      <c r="S88" s="201">
        <f t="shared" si="109"/>
        <v>0</v>
      </c>
      <c r="T88" s="195">
        <f t="shared" si="110"/>
        <v>35</v>
      </c>
      <c r="U88" s="201">
        <f>SUM(C88,E88,G88,I88,K88,M88,O88,Q88,S88)</f>
        <v>2</v>
      </c>
      <c r="V88" s="26"/>
      <c r="W88" s="4"/>
      <c r="X88">
        <f t="shared" si="128"/>
        <v>24</v>
      </c>
      <c r="Y88">
        <f t="shared" si="129"/>
        <v>3</v>
      </c>
      <c r="Z88">
        <f t="shared" si="130"/>
        <v>0</v>
      </c>
      <c r="AA88">
        <f t="shared" si="131"/>
        <v>0</v>
      </c>
      <c r="AB88">
        <f t="shared" si="132"/>
        <v>0</v>
      </c>
      <c r="AC88">
        <f t="shared" si="133"/>
        <v>0</v>
      </c>
      <c r="AD88">
        <f t="shared" si="134"/>
        <v>0</v>
      </c>
      <c r="AE88">
        <f t="shared" si="135"/>
        <v>0</v>
      </c>
      <c r="AF88">
        <f t="shared" si="136"/>
        <v>0</v>
      </c>
      <c r="AG88">
        <f t="shared" si="137"/>
        <v>0</v>
      </c>
      <c r="AH88">
        <f t="shared" si="138"/>
        <v>0</v>
      </c>
      <c r="AI88">
        <f t="shared" si="139"/>
        <v>0</v>
      </c>
      <c r="AL88">
        <f t="shared" si="116"/>
        <v>0</v>
      </c>
      <c r="AM88">
        <f t="shared" si="117"/>
        <v>0</v>
      </c>
      <c r="AN88">
        <f t="shared" si="118"/>
        <v>0</v>
      </c>
      <c r="AO88">
        <f t="shared" si="119"/>
        <v>0</v>
      </c>
      <c r="AP88">
        <f t="shared" si="120"/>
        <v>0</v>
      </c>
      <c r="AQ88">
        <f t="shared" si="121"/>
        <v>0</v>
      </c>
      <c r="AR88">
        <f t="shared" si="122"/>
        <v>0</v>
      </c>
      <c r="AS88">
        <f t="shared" si="123"/>
        <v>0</v>
      </c>
      <c r="AT88">
        <f t="shared" si="124"/>
        <v>0</v>
      </c>
      <c r="AU88">
        <f t="shared" si="125"/>
        <v>0</v>
      </c>
      <c r="AV88">
        <f t="shared" si="126"/>
        <v>0</v>
      </c>
      <c r="AW88">
        <f t="shared" si="127"/>
        <v>0</v>
      </c>
      <c r="BA88" s="190">
        <f t="shared" si="140"/>
        <v>31</v>
      </c>
      <c r="BB88" s="190">
        <f t="shared" si="80"/>
        <v>5</v>
      </c>
      <c r="BC88" s="190">
        <f t="shared" si="81"/>
        <v>0</v>
      </c>
      <c r="BD88" s="190">
        <f t="shared" si="82"/>
        <v>0</v>
      </c>
      <c r="BE88" s="190">
        <f t="shared" si="83"/>
        <v>0</v>
      </c>
      <c r="BF88" s="190">
        <f t="shared" si="84"/>
        <v>0</v>
      </c>
      <c r="BG88" s="190">
        <f t="shared" si="85"/>
        <v>0</v>
      </c>
      <c r="BH88" s="190">
        <f t="shared" si="86"/>
        <v>0</v>
      </c>
      <c r="BI88" s="190">
        <f t="shared" si="87"/>
        <v>0</v>
      </c>
      <c r="BJ88" s="190">
        <f t="shared" si="88"/>
        <v>0</v>
      </c>
      <c r="BK88" s="190">
        <f t="shared" si="91"/>
        <v>0</v>
      </c>
      <c r="BL88" s="190">
        <f t="shared" si="90"/>
        <v>0</v>
      </c>
      <c r="BM88" s="71"/>
      <c r="BN88" s="191">
        <v>1</v>
      </c>
      <c r="BO88" s="191">
        <v>0</v>
      </c>
      <c r="BP88" s="191">
        <v>0</v>
      </c>
      <c r="BQ88" s="191">
        <v>0</v>
      </c>
      <c r="BR88" s="191">
        <v>0</v>
      </c>
      <c r="BS88" s="191">
        <v>0</v>
      </c>
      <c r="BT88" s="191">
        <v>0</v>
      </c>
      <c r="BU88" s="191">
        <v>0</v>
      </c>
      <c r="BV88" s="191">
        <v>0</v>
      </c>
      <c r="BW88" s="191">
        <v>0</v>
      </c>
      <c r="BX88" s="191">
        <v>0</v>
      </c>
      <c r="BY88" s="191">
        <v>0</v>
      </c>
      <c r="CA88" s="190">
        <v>34</v>
      </c>
      <c r="CB88" s="190">
        <v>6</v>
      </c>
      <c r="CC88" s="190">
        <v>0</v>
      </c>
      <c r="CD88" s="190">
        <v>0</v>
      </c>
      <c r="CE88" s="190">
        <v>0</v>
      </c>
      <c r="CF88" s="190">
        <v>0</v>
      </c>
      <c r="CG88" s="190">
        <v>0</v>
      </c>
      <c r="CH88" s="190">
        <v>0</v>
      </c>
      <c r="CI88" s="190">
        <v>0</v>
      </c>
      <c r="CJ88" s="190">
        <v>0</v>
      </c>
      <c r="CK88" s="190">
        <v>0</v>
      </c>
      <c r="CL88" s="190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195">
        <f t="shared" si="93"/>
        <v>42</v>
      </c>
      <c r="C89" s="201">
        <f t="shared" si="111"/>
        <v>0</v>
      </c>
      <c r="D89" s="195">
        <f t="shared" si="94"/>
        <v>1</v>
      </c>
      <c r="E89" s="201">
        <f t="shared" si="95"/>
        <v>0</v>
      </c>
      <c r="F89" s="195">
        <f t="shared" si="96"/>
        <v>0</v>
      </c>
      <c r="G89" s="201">
        <f t="shared" si="97"/>
        <v>0</v>
      </c>
      <c r="H89" s="195">
        <f t="shared" si="98"/>
        <v>0</v>
      </c>
      <c r="I89" s="201">
        <f t="shared" si="99"/>
        <v>0</v>
      </c>
      <c r="J89" s="195">
        <f t="shared" si="100"/>
        <v>0</v>
      </c>
      <c r="K89" s="201">
        <f t="shared" si="101"/>
        <v>0</v>
      </c>
      <c r="L89" s="195">
        <f t="shared" si="102"/>
        <v>0</v>
      </c>
      <c r="M89" s="201">
        <f t="shared" si="103"/>
        <v>0</v>
      </c>
      <c r="N89" s="195">
        <f t="shared" si="104"/>
        <v>0</v>
      </c>
      <c r="O89" s="201">
        <f t="shared" si="105"/>
        <v>0</v>
      </c>
      <c r="P89" s="195">
        <f t="shared" si="106"/>
        <v>0</v>
      </c>
      <c r="Q89" s="201">
        <f t="shared" si="107"/>
        <v>0</v>
      </c>
      <c r="R89" s="195">
        <f t="shared" si="108"/>
        <v>0</v>
      </c>
      <c r="S89" s="201">
        <f t="shared" si="109"/>
        <v>0</v>
      </c>
      <c r="T89" s="195">
        <f t="shared" ref="T89:T96" si="141">SUM(B89,D89,F89,H89,J89,L89,N89,P89,R89,)</f>
        <v>43</v>
      </c>
      <c r="U89" s="201">
        <f t="shared" si="112"/>
        <v>0</v>
      </c>
      <c r="V89" s="26"/>
      <c r="W89" s="4"/>
      <c r="X89">
        <f t="shared" si="128"/>
        <v>34</v>
      </c>
      <c r="Y89">
        <f t="shared" si="129"/>
        <v>4</v>
      </c>
      <c r="Z89">
        <f t="shared" si="130"/>
        <v>0</v>
      </c>
      <c r="AA89">
        <f t="shared" si="131"/>
        <v>0</v>
      </c>
      <c r="AB89">
        <f t="shared" si="132"/>
        <v>0</v>
      </c>
      <c r="AC89">
        <f t="shared" si="133"/>
        <v>0</v>
      </c>
      <c r="AD89">
        <f t="shared" si="134"/>
        <v>0</v>
      </c>
      <c r="AE89">
        <f t="shared" si="135"/>
        <v>0</v>
      </c>
      <c r="AF89">
        <f t="shared" si="136"/>
        <v>0</v>
      </c>
      <c r="AG89">
        <f t="shared" si="137"/>
        <v>0</v>
      </c>
      <c r="AH89">
        <f t="shared" si="138"/>
        <v>0</v>
      </c>
      <c r="AI89">
        <f t="shared" si="139"/>
        <v>0</v>
      </c>
      <c r="AL89">
        <f t="shared" si="116"/>
        <v>3</v>
      </c>
      <c r="AM89">
        <f t="shared" si="117"/>
        <v>0</v>
      </c>
      <c r="AN89">
        <f t="shared" si="118"/>
        <v>0</v>
      </c>
      <c r="AO89">
        <f t="shared" si="119"/>
        <v>0</v>
      </c>
      <c r="AP89">
        <f t="shared" si="120"/>
        <v>0</v>
      </c>
      <c r="AQ89">
        <f t="shared" si="121"/>
        <v>0</v>
      </c>
      <c r="AR89">
        <f t="shared" si="122"/>
        <v>0</v>
      </c>
      <c r="AS89">
        <f t="shared" si="123"/>
        <v>0</v>
      </c>
      <c r="AT89">
        <f t="shared" si="124"/>
        <v>0</v>
      </c>
      <c r="AU89">
        <f t="shared" si="125"/>
        <v>0</v>
      </c>
      <c r="AV89">
        <f t="shared" si="126"/>
        <v>0</v>
      </c>
      <c r="AW89">
        <f t="shared" si="127"/>
        <v>0</v>
      </c>
      <c r="BA89" s="190">
        <f t="shared" si="140"/>
        <v>35</v>
      </c>
      <c r="BB89" s="190">
        <f t="shared" si="80"/>
        <v>4</v>
      </c>
      <c r="BC89" s="190">
        <f t="shared" si="81"/>
        <v>0</v>
      </c>
      <c r="BD89" s="190">
        <f t="shared" si="82"/>
        <v>0</v>
      </c>
      <c r="BE89" s="190">
        <f t="shared" si="83"/>
        <v>0</v>
      </c>
      <c r="BF89" s="190">
        <f t="shared" si="84"/>
        <v>0</v>
      </c>
      <c r="BG89" s="190">
        <f t="shared" si="85"/>
        <v>0</v>
      </c>
      <c r="BH89" s="190">
        <f t="shared" si="86"/>
        <v>0</v>
      </c>
      <c r="BI89" s="190">
        <f t="shared" si="87"/>
        <v>0</v>
      </c>
      <c r="BJ89" s="190">
        <f t="shared" si="88"/>
        <v>0</v>
      </c>
      <c r="BK89" s="190">
        <f t="shared" si="91"/>
        <v>0</v>
      </c>
      <c r="BL89" s="190">
        <f t="shared" si="90"/>
        <v>0</v>
      </c>
      <c r="BM89" s="71"/>
      <c r="BN89" s="191">
        <v>0</v>
      </c>
      <c r="BO89" s="191">
        <v>0</v>
      </c>
      <c r="BP89" s="191">
        <v>0</v>
      </c>
      <c r="BQ89" s="191">
        <v>0</v>
      </c>
      <c r="BR89" s="191">
        <v>0</v>
      </c>
      <c r="BS89" s="191">
        <v>0</v>
      </c>
      <c r="BT89" s="191">
        <v>0</v>
      </c>
      <c r="BU89" s="191">
        <v>0</v>
      </c>
      <c r="BV89" s="191">
        <v>0</v>
      </c>
      <c r="BW89" s="191">
        <v>0</v>
      </c>
      <c r="BX89" s="191">
        <v>0</v>
      </c>
      <c r="BY89" s="191">
        <v>0</v>
      </c>
      <c r="CA89" s="190">
        <v>24</v>
      </c>
      <c r="CB89" s="190">
        <v>4</v>
      </c>
      <c r="CC89" s="190">
        <v>0</v>
      </c>
      <c r="CD89" s="190">
        <v>0</v>
      </c>
      <c r="CE89" s="190">
        <v>0</v>
      </c>
      <c r="CF89" s="190">
        <v>0</v>
      </c>
      <c r="CG89" s="190">
        <v>0</v>
      </c>
      <c r="CH89" s="190">
        <v>0</v>
      </c>
      <c r="CI89" s="190">
        <v>0</v>
      </c>
      <c r="CJ89" s="190">
        <v>0</v>
      </c>
      <c r="CK89" s="190">
        <v>0</v>
      </c>
      <c r="CL89" s="190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195">
        <f t="shared" si="93"/>
        <v>66</v>
      </c>
      <c r="C90" s="201">
        <f t="shared" si="111"/>
        <v>1</v>
      </c>
      <c r="D90" s="195">
        <f t="shared" si="94"/>
        <v>2</v>
      </c>
      <c r="E90" s="201">
        <f t="shared" si="95"/>
        <v>0</v>
      </c>
      <c r="F90" s="195">
        <f t="shared" si="96"/>
        <v>0</v>
      </c>
      <c r="G90" s="201">
        <f t="shared" si="97"/>
        <v>0</v>
      </c>
      <c r="H90" s="195">
        <f t="shared" si="98"/>
        <v>0</v>
      </c>
      <c r="I90" s="201">
        <f t="shared" si="99"/>
        <v>0</v>
      </c>
      <c r="J90" s="195">
        <f t="shared" si="100"/>
        <v>0</v>
      </c>
      <c r="K90" s="201">
        <f t="shared" si="101"/>
        <v>0</v>
      </c>
      <c r="L90" s="195">
        <f t="shared" si="102"/>
        <v>0</v>
      </c>
      <c r="M90" s="201">
        <f t="shared" si="103"/>
        <v>0</v>
      </c>
      <c r="N90" s="195">
        <f t="shared" si="104"/>
        <v>0</v>
      </c>
      <c r="O90" s="201">
        <f t="shared" si="105"/>
        <v>0</v>
      </c>
      <c r="P90" s="195">
        <f t="shared" si="106"/>
        <v>0</v>
      </c>
      <c r="Q90" s="201">
        <f t="shared" si="107"/>
        <v>0</v>
      </c>
      <c r="R90" s="195">
        <f t="shared" si="108"/>
        <v>0</v>
      </c>
      <c r="S90" s="201">
        <f t="shared" si="109"/>
        <v>0</v>
      </c>
      <c r="T90" s="195">
        <f t="shared" si="141"/>
        <v>68</v>
      </c>
      <c r="U90" s="201">
        <f t="shared" si="112"/>
        <v>1</v>
      </c>
      <c r="V90" s="26"/>
      <c r="W90" s="4"/>
      <c r="X90">
        <f t="shared" si="128"/>
        <v>30</v>
      </c>
      <c r="Y90">
        <f t="shared" si="129"/>
        <v>7</v>
      </c>
      <c r="Z90">
        <f t="shared" si="130"/>
        <v>0</v>
      </c>
      <c r="AA90">
        <f t="shared" si="131"/>
        <v>0</v>
      </c>
      <c r="AB90">
        <f t="shared" si="132"/>
        <v>0</v>
      </c>
      <c r="AC90">
        <f t="shared" si="133"/>
        <v>0</v>
      </c>
      <c r="AD90">
        <f t="shared" si="134"/>
        <v>0</v>
      </c>
      <c r="AE90">
        <f t="shared" si="135"/>
        <v>0</v>
      </c>
      <c r="AF90">
        <f t="shared" si="136"/>
        <v>0</v>
      </c>
      <c r="AG90">
        <f t="shared" si="137"/>
        <v>0</v>
      </c>
      <c r="AH90">
        <f t="shared" si="138"/>
        <v>0</v>
      </c>
      <c r="AI90">
        <f t="shared" si="139"/>
        <v>0</v>
      </c>
      <c r="AL90">
        <f t="shared" si="116"/>
        <v>0</v>
      </c>
      <c r="AM90">
        <f t="shared" si="117"/>
        <v>0</v>
      </c>
      <c r="AN90">
        <f t="shared" si="118"/>
        <v>0</v>
      </c>
      <c r="AO90">
        <f t="shared" si="119"/>
        <v>0</v>
      </c>
      <c r="AP90">
        <f t="shared" si="120"/>
        <v>0</v>
      </c>
      <c r="AQ90">
        <f t="shared" si="121"/>
        <v>0</v>
      </c>
      <c r="AR90">
        <f t="shared" si="122"/>
        <v>0</v>
      </c>
      <c r="AS90">
        <f t="shared" si="123"/>
        <v>0</v>
      </c>
      <c r="AT90">
        <f t="shared" si="124"/>
        <v>0</v>
      </c>
      <c r="AU90">
        <f t="shared" si="125"/>
        <v>0</v>
      </c>
      <c r="AV90">
        <f t="shared" si="126"/>
        <v>0</v>
      </c>
      <c r="AW90">
        <f t="shared" si="127"/>
        <v>0</v>
      </c>
      <c r="BA90" s="190">
        <f t="shared" si="140"/>
        <v>28</v>
      </c>
      <c r="BB90" s="190">
        <f t="shared" si="80"/>
        <v>4</v>
      </c>
      <c r="BC90" s="190">
        <f t="shared" si="81"/>
        <v>0</v>
      </c>
      <c r="BD90" s="190">
        <f t="shared" si="82"/>
        <v>0</v>
      </c>
      <c r="BE90" s="190">
        <f t="shared" si="83"/>
        <v>0</v>
      </c>
      <c r="BF90" s="190">
        <f t="shared" si="84"/>
        <v>0</v>
      </c>
      <c r="BG90" s="190">
        <f t="shared" si="85"/>
        <v>0</v>
      </c>
      <c r="BH90" s="190">
        <f t="shared" si="86"/>
        <v>0</v>
      </c>
      <c r="BI90" s="190">
        <f t="shared" si="87"/>
        <v>0</v>
      </c>
      <c r="BJ90" s="190">
        <f t="shared" si="88"/>
        <v>0</v>
      </c>
      <c r="BK90" s="190">
        <f t="shared" si="91"/>
        <v>0</v>
      </c>
      <c r="BL90" s="190">
        <f t="shared" si="90"/>
        <v>0</v>
      </c>
      <c r="BM90" s="71"/>
      <c r="BN90" s="191">
        <v>1</v>
      </c>
      <c r="BO90" s="191">
        <v>0</v>
      </c>
      <c r="BP90" s="191">
        <v>0</v>
      </c>
      <c r="BQ90" s="191">
        <v>0</v>
      </c>
      <c r="BR90" s="191">
        <v>0</v>
      </c>
      <c r="BS90" s="191">
        <v>0</v>
      </c>
      <c r="BT90" s="191">
        <v>0</v>
      </c>
      <c r="BU90" s="191">
        <v>0</v>
      </c>
      <c r="BV90" s="191">
        <v>0</v>
      </c>
      <c r="BW90" s="191">
        <v>0</v>
      </c>
      <c r="BX90" s="191">
        <v>0</v>
      </c>
      <c r="BY90" s="191">
        <v>0</v>
      </c>
      <c r="CA90" s="190">
        <v>38</v>
      </c>
      <c r="CB90" s="190">
        <v>7</v>
      </c>
      <c r="CC90" s="190">
        <v>0</v>
      </c>
      <c r="CD90" s="190">
        <v>0</v>
      </c>
      <c r="CE90" s="190">
        <v>0</v>
      </c>
      <c r="CF90" s="190">
        <v>0</v>
      </c>
      <c r="CG90" s="190">
        <v>0</v>
      </c>
      <c r="CH90" s="190">
        <v>0</v>
      </c>
      <c r="CI90" s="190">
        <v>0</v>
      </c>
      <c r="CJ90" s="190">
        <v>0</v>
      </c>
      <c r="CK90" s="190">
        <v>0</v>
      </c>
      <c r="CL90" s="190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195">
        <f t="shared" si="93"/>
        <v>81</v>
      </c>
      <c r="C91" s="201">
        <f t="shared" si="111"/>
        <v>1</v>
      </c>
      <c r="D91" s="195">
        <f t="shared" si="94"/>
        <v>0</v>
      </c>
      <c r="E91" s="201">
        <f t="shared" si="95"/>
        <v>0</v>
      </c>
      <c r="F91" s="195">
        <f t="shared" si="96"/>
        <v>0</v>
      </c>
      <c r="G91" s="201">
        <f t="shared" si="97"/>
        <v>0</v>
      </c>
      <c r="H91" s="195">
        <f t="shared" si="98"/>
        <v>0</v>
      </c>
      <c r="I91" s="201">
        <f t="shared" si="99"/>
        <v>0</v>
      </c>
      <c r="J91" s="195">
        <f t="shared" si="100"/>
        <v>0</v>
      </c>
      <c r="K91" s="201">
        <f t="shared" si="101"/>
        <v>0</v>
      </c>
      <c r="L91" s="195">
        <f t="shared" si="102"/>
        <v>0</v>
      </c>
      <c r="M91" s="201">
        <f t="shared" si="103"/>
        <v>0</v>
      </c>
      <c r="N91" s="195">
        <f t="shared" si="104"/>
        <v>0</v>
      </c>
      <c r="O91" s="201">
        <f t="shared" si="105"/>
        <v>0</v>
      </c>
      <c r="P91" s="195">
        <f t="shared" si="106"/>
        <v>0</v>
      </c>
      <c r="Q91" s="201">
        <f t="shared" si="107"/>
        <v>0</v>
      </c>
      <c r="R91" s="195">
        <f t="shared" si="108"/>
        <v>0</v>
      </c>
      <c r="S91" s="201">
        <f t="shared" si="109"/>
        <v>0</v>
      </c>
      <c r="T91" s="195">
        <f t="shared" si="141"/>
        <v>81</v>
      </c>
      <c r="U91" s="201">
        <f t="shared" si="112"/>
        <v>1</v>
      </c>
      <c r="V91" s="26"/>
      <c r="W91" s="4"/>
      <c r="X91">
        <f t="shared" si="128"/>
        <v>19</v>
      </c>
      <c r="Y91">
        <f t="shared" si="129"/>
        <v>1</v>
      </c>
      <c r="Z91">
        <f t="shared" si="130"/>
        <v>0</v>
      </c>
      <c r="AA91">
        <f t="shared" si="131"/>
        <v>0</v>
      </c>
      <c r="AB91">
        <f t="shared" si="132"/>
        <v>0</v>
      </c>
      <c r="AC91">
        <f t="shared" si="133"/>
        <v>0</v>
      </c>
      <c r="AD91">
        <f t="shared" si="134"/>
        <v>0</v>
      </c>
      <c r="AE91">
        <f t="shared" si="135"/>
        <v>0</v>
      </c>
      <c r="AF91">
        <f t="shared" si="136"/>
        <v>0</v>
      </c>
      <c r="AG91">
        <f t="shared" si="137"/>
        <v>0</v>
      </c>
      <c r="AH91">
        <f t="shared" si="138"/>
        <v>0</v>
      </c>
      <c r="AI91">
        <f t="shared" si="139"/>
        <v>0</v>
      </c>
      <c r="AL91">
        <f t="shared" si="116"/>
        <v>0</v>
      </c>
      <c r="AM91">
        <f t="shared" si="117"/>
        <v>0</v>
      </c>
      <c r="AN91">
        <f t="shared" si="118"/>
        <v>0</v>
      </c>
      <c r="AO91">
        <f t="shared" si="119"/>
        <v>0</v>
      </c>
      <c r="AP91">
        <f t="shared" si="120"/>
        <v>0</v>
      </c>
      <c r="AQ91">
        <f t="shared" si="121"/>
        <v>0</v>
      </c>
      <c r="AR91">
        <f t="shared" si="122"/>
        <v>0</v>
      </c>
      <c r="AS91">
        <f t="shared" si="123"/>
        <v>0</v>
      </c>
      <c r="AT91">
        <f t="shared" si="124"/>
        <v>0</v>
      </c>
      <c r="AU91">
        <f t="shared" si="125"/>
        <v>0</v>
      </c>
      <c r="AV91">
        <f t="shared" si="126"/>
        <v>0</v>
      </c>
      <c r="AW91">
        <f t="shared" si="127"/>
        <v>0</v>
      </c>
      <c r="BA91" s="190">
        <f t="shared" si="140"/>
        <v>31</v>
      </c>
      <c r="BB91" s="190">
        <f t="shared" si="80"/>
        <v>2</v>
      </c>
      <c r="BC91" s="190">
        <f t="shared" si="81"/>
        <v>0</v>
      </c>
      <c r="BD91" s="190">
        <f t="shared" si="82"/>
        <v>0</v>
      </c>
      <c r="BE91" s="190">
        <f t="shared" si="83"/>
        <v>0</v>
      </c>
      <c r="BF91" s="190">
        <f t="shared" si="84"/>
        <v>0</v>
      </c>
      <c r="BG91" s="190">
        <f t="shared" si="85"/>
        <v>0</v>
      </c>
      <c r="BH91" s="190">
        <f t="shared" si="86"/>
        <v>0</v>
      </c>
      <c r="BI91" s="190">
        <f t="shared" si="87"/>
        <v>0</v>
      </c>
      <c r="BJ91" s="190">
        <f t="shared" si="88"/>
        <v>0</v>
      </c>
      <c r="BK91" s="190">
        <f t="shared" si="91"/>
        <v>0</v>
      </c>
      <c r="BL91" s="190">
        <f t="shared" si="90"/>
        <v>0</v>
      </c>
      <c r="BM91" s="71"/>
      <c r="BN91" s="191">
        <v>0</v>
      </c>
      <c r="BO91" s="191">
        <v>0</v>
      </c>
      <c r="BP91" s="191">
        <v>0</v>
      </c>
      <c r="BQ91" s="191">
        <v>0</v>
      </c>
      <c r="BR91" s="191">
        <v>0</v>
      </c>
      <c r="BS91" s="191">
        <v>0</v>
      </c>
      <c r="BT91" s="191">
        <v>0</v>
      </c>
      <c r="BU91" s="191">
        <v>0</v>
      </c>
      <c r="BV91" s="191">
        <v>0</v>
      </c>
      <c r="BW91" s="191">
        <v>0</v>
      </c>
      <c r="BX91" s="191">
        <v>0</v>
      </c>
      <c r="BY91" s="191">
        <v>0</v>
      </c>
      <c r="CA91" s="190">
        <v>53</v>
      </c>
      <c r="CB91" s="190">
        <v>11</v>
      </c>
      <c r="CC91" s="190">
        <v>0</v>
      </c>
      <c r="CD91" s="190">
        <v>0</v>
      </c>
      <c r="CE91" s="190">
        <v>0</v>
      </c>
      <c r="CF91" s="190">
        <v>0</v>
      </c>
      <c r="CG91" s="190">
        <v>0</v>
      </c>
      <c r="CH91" s="190">
        <v>0</v>
      </c>
      <c r="CI91" s="190">
        <v>0</v>
      </c>
      <c r="CJ91" s="190">
        <v>0</v>
      </c>
      <c r="CK91" s="190">
        <v>0</v>
      </c>
      <c r="CL91" s="190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195">
        <f t="shared" si="93"/>
        <v>53</v>
      </c>
      <c r="C92" s="201">
        <f t="shared" si="111"/>
        <v>1</v>
      </c>
      <c r="D92" s="195">
        <f t="shared" si="94"/>
        <v>3</v>
      </c>
      <c r="E92" s="201">
        <f t="shared" si="95"/>
        <v>0</v>
      </c>
      <c r="F92" s="195">
        <f t="shared" si="96"/>
        <v>0</v>
      </c>
      <c r="G92" s="201">
        <f t="shared" si="97"/>
        <v>0</v>
      </c>
      <c r="H92" s="195">
        <f t="shared" si="98"/>
        <v>0</v>
      </c>
      <c r="I92" s="201">
        <f t="shared" si="99"/>
        <v>0</v>
      </c>
      <c r="J92" s="195">
        <f t="shared" si="100"/>
        <v>0</v>
      </c>
      <c r="K92" s="201">
        <f t="shared" si="101"/>
        <v>0</v>
      </c>
      <c r="L92" s="195">
        <f t="shared" si="102"/>
        <v>0</v>
      </c>
      <c r="M92" s="201">
        <f t="shared" si="103"/>
        <v>0</v>
      </c>
      <c r="N92" s="195">
        <f t="shared" si="104"/>
        <v>0</v>
      </c>
      <c r="O92" s="201">
        <f t="shared" si="105"/>
        <v>0</v>
      </c>
      <c r="P92" s="195">
        <f t="shared" si="106"/>
        <v>0</v>
      </c>
      <c r="Q92" s="201">
        <f t="shared" si="107"/>
        <v>0</v>
      </c>
      <c r="R92" s="195">
        <f t="shared" si="108"/>
        <v>0</v>
      </c>
      <c r="S92" s="201">
        <f t="shared" si="109"/>
        <v>0</v>
      </c>
      <c r="T92" s="195">
        <f t="shared" si="141"/>
        <v>56</v>
      </c>
      <c r="U92" s="201">
        <f t="shared" si="112"/>
        <v>1</v>
      </c>
      <c r="V92" s="26"/>
      <c r="W92" s="4"/>
      <c r="X92">
        <f t="shared" si="128"/>
        <v>32</v>
      </c>
      <c r="Y92">
        <f t="shared" si="129"/>
        <v>2</v>
      </c>
      <c r="Z92">
        <f t="shared" si="130"/>
        <v>1</v>
      </c>
      <c r="AA92">
        <f t="shared" si="131"/>
        <v>0</v>
      </c>
      <c r="AB92">
        <f t="shared" si="132"/>
        <v>0</v>
      </c>
      <c r="AC92">
        <f t="shared" si="133"/>
        <v>0</v>
      </c>
      <c r="AD92">
        <f t="shared" si="134"/>
        <v>0</v>
      </c>
      <c r="AE92">
        <f t="shared" si="135"/>
        <v>0</v>
      </c>
      <c r="AF92">
        <f t="shared" si="136"/>
        <v>0</v>
      </c>
      <c r="AG92">
        <f t="shared" si="137"/>
        <v>0</v>
      </c>
      <c r="AH92">
        <f t="shared" si="138"/>
        <v>0</v>
      </c>
      <c r="AI92">
        <f t="shared" si="139"/>
        <v>0</v>
      </c>
      <c r="AL92">
        <f t="shared" si="116"/>
        <v>2</v>
      </c>
      <c r="AM92">
        <f t="shared" si="117"/>
        <v>0</v>
      </c>
      <c r="AN92">
        <f t="shared" si="118"/>
        <v>0</v>
      </c>
      <c r="AO92">
        <f t="shared" si="119"/>
        <v>0</v>
      </c>
      <c r="AP92">
        <f t="shared" si="120"/>
        <v>0</v>
      </c>
      <c r="AQ92">
        <f t="shared" si="121"/>
        <v>0</v>
      </c>
      <c r="AR92">
        <f t="shared" si="122"/>
        <v>0</v>
      </c>
      <c r="AS92">
        <f t="shared" si="123"/>
        <v>0</v>
      </c>
      <c r="AT92">
        <f t="shared" si="124"/>
        <v>0</v>
      </c>
      <c r="AU92">
        <f t="shared" si="125"/>
        <v>0</v>
      </c>
      <c r="AV92">
        <f t="shared" si="126"/>
        <v>0</v>
      </c>
      <c r="AW92">
        <f t="shared" si="127"/>
        <v>0</v>
      </c>
      <c r="BA92" s="190">
        <f t="shared" si="140"/>
        <v>35</v>
      </c>
      <c r="BB92" s="190">
        <f t="shared" si="80"/>
        <v>2</v>
      </c>
      <c r="BC92" s="190">
        <f t="shared" si="81"/>
        <v>0</v>
      </c>
      <c r="BD92" s="190">
        <f t="shared" si="82"/>
        <v>0</v>
      </c>
      <c r="BE92" s="190">
        <f t="shared" si="83"/>
        <v>0</v>
      </c>
      <c r="BF92" s="190">
        <f t="shared" si="84"/>
        <v>0</v>
      </c>
      <c r="BG92" s="190">
        <f t="shared" si="85"/>
        <v>0</v>
      </c>
      <c r="BH92" s="190">
        <f t="shared" si="86"/>
        <v>0</v>
      </c>
      <c r="BI92" s="190">
        <f t="shared" si="87"/>
        <v>0</v>
      </c>
      <c r="BJ92" s="190">
        <f t="shared" si="88"/>
        <v>0</v>
      </c>
      <c r="BK92" s="190">
        <f t="shared" si="91"/>
        <v>0</v>
      </c>
      <c r="BL92" s="190">
        <f t="shared" si="90"/>
        <v>0</v>
      </c>
      <c r="BM92" s="71"/>
      <c r="BN92" s="191">
        <v>0</v>
      </c>
      <c r="BO92" s="191">
        <v>0</v>
      </c>
      <c r="BP92" s="191">
        <v>0</v>
      </c>
      <c r="BQ92" s="191">
        <v>0</v>
      </c>
      <c r="BR92" s="191">
        <v>0</v>
      </c>
      <c r="BS92" s="191">
        <v>0</v>
      </c>
      <c r="BT92" s="191">
        <v>0</v>
      </c>
      <c r="BU92" s="191">
        <v>0</v>
      </c>
      <c r="BV92" s="191">
        <v>0</v>
      </c>
      <c r="BW92" s="191">
        <v>0</v>
      </c>
      <c r="BX92" s="191">
        <v>0</v>
      </c>
      <c r="BY92" s="191">
        <v>0</v>
      </c>
      <c r="CA92" s="190">
        <v>60</v>
      </c>
      <c r="CB92" s="190">
        <v>9</v>
      </c>
      <c r="CC92" s="190">
        <v>0</v>
      </c>
      <c r="CD92" s="190">
        <v>0</v>
      </c>
      <c r="CE92" s="190">
        <v>0</v>
      </c>
      <c r="CF92" s="190">
        <v>0</v>
      </c>
      <c r="CG92" s="190">
        <v>0</v>
      </c>
      <c r="CH92" s="190">
        <v>0</v>
      </c>
      <c r="CI92" s="190">
        <v>0</v>
      </c>
      <c r="CJ92" s="190">
        <v>0</v>
      </c>
      <c r="CK92" s="190">
        <v>0</v>
      </c>
      <c r="CL92" s="190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195">
        <f t="shared" si="93"/>
        <v>41</v>
      </c>
      <c r="C93" s="201">
        <f t="shared" si="111"/>
        <v>1</v>
      </c>
      <c r="D93" s="195">
        <f t="shared" si="94"/>
        <v>1</v>
      </c>
      <c r="E93" s="201">
        <f t="shared" si="95"/>
        <v>0</v>
      </c>
      <c r="F93" s="195">
        <f t="shared" si="96"/>
        <v>0</v>
      </c>
      <c r="G93" s="201">
        <f t="shared" si="97"/>
        <v>0</v>
      </c>
      <c r="H93" s="195">
        <f t="shared" si="98"/>
        <v>0</v>
      </c>
      <c r="I93" s="201">
        <f t="shared" si="99"/>
        <v>0</v>
      </c>
      <c r="J93" s="195">
        <f t="shared" si="100"/>
        <v>0</v>
      </c>
      <c r="K93" s="201">
        <f t="shared" si="101"/>
        <v>0</v>
      </c>
      <c r="L93" s="195">
        <f t="shared" si="102"/>
        <v>0</v>
      </c>
      <c r="M93" s="201">
        <f t="shared" si="103"/>
        <v>0</v>
      </c>
      <c r="N93" s="195">
        <f t="shared" si="104"/>
        <v>0</v>
      </c>
      <c r="O93" s="201">
        <f t="shared" si="105"/>
        <v>0</v>
      </c>
      <c r="P93" s="195">
        <f t="shared" si="106"/>
        <v>0</v>
      </c>
      <c r="Q93" s="201">
        <f t="shared" si="107"/>
        <v>0</v>
      </c>
      <c r="R93" s="195">
        <f t="shared" si="108"/>
        <v>0</v>
      </c>
      <c r="S93" s="201">
        <f t="shared" si="109"/>
        <v>0</v>
      </c>
      <c r="T93" s="195">
        <f t="shared" si="141"/>
        <v>42</v>
      </c>
      <c r="U93" s="201">
        <f t="shared" si="112"/>
        <v>1</v>
      </c>
      <c r="V93" s="26"/>
      <c r="W93" s="4"/>
      <c r="X93">
        <f t="shared" si="128"/>
        <v>42</v>
      </c>
      <c r="Y93">
        <f t="shared" si="129"/>
        <v>1</v>
      </c>
      <c r="Z93">
        <f t="shared" si="130"/>
        <v>0</v>
      </c>
      <c r="AA93">
        <f t="shared" si="131"/>
        <v>0</v>
      </c>
      <c r="AB93">
        <f t="shared" si="132"/>
        <v>0</v>
      </c>
      <c r="AC93">
        <f t="shared" si="133"/>
        <v>0</v>
      </c>
      <c r="AD93">
        <f t="shared" si="134"/>
        <v>0</v>
      </c>
      <c r="AE93">
        <f t="shared" si="135"/>
        <v>0</v>
      </c>
      <c r="AF93">
        <f t="shared" si="136"/>
        <v>0</v>
      </c>
      <c r="AG93">
        <f t="shared" si="137"/>
        <v>0</v>
      </c>
      <c r="AH93">
        <f t="shared" si="138"/>
        <v>0</v>
      </c>
      <c r="AI93">
        <f t="shared" si="139"/>
        <v>0</v>
      </c>
      <c r="AL93">
        <f t="shared" si="116"/>
        <v>0</v>
      </c>
      <c r="AM93">
        <f t="shared" si="117"/>
        <v>0</v>
      </c>
      <c r="AN93">
        <f t="shared" si="118"/>
        <v>0</v>
      </c>
      <c r="AO93">
        <f t="shared" si="119"/>
        <v>0</v>
      </c>
      <c r="AP93">
        <f t="shared" si="120"/>
        <v>0</v>
      </c>
      <c r="AQ93">
        <f t="shared" si="121"/>
        <v>0</v>
      </c>
      <c r="AR93">
        <f t="shared" si="122"/>
        <v>0</v>
      </c>
      <c r="AS93">
        <f t="shared" si="123"/>
        <v>0</v>
      </c>
      <c r="AT93">
        <f t="shared" si="124"/>
        <v>0</v>
      </c>
      <c r="AU93">
        <f t="shared" si="125"/>
        <v>0</v>
      </c>
      <c r="AV93">
        <f t="shared" si="126"/>
        <v>0</v>
      </c>
      <c r="AW93">
        <f t="shared" si="127"/>
        <v>0</v>
      </c>
      <c r="BA93" s="190">
        <f t="shared" si="140"/>
        <v>35</v>
      </c>
      <c r="BB93" s="190">
        <f t="shared" si="80"/>
        <v>6</v>
      </c>
      <c r="BC93" s="190">
        <f t="shared" si="81"/>
        <v>0</v>
      </c>
      <c r="BD93" s="190">
        <f t="shared" si="82"/>
        <v>0</v>
      </c>
      <c r="BE93" s="190">
        <f t="shared" si="83"/>
        <v>0</v>
      </c>
      <c r="BF93" s="190">
        <f t="shared" si="84"/>
        <v>0</v>
      </c>
      <c r="BG93" s="190">
        <f t="shared" si="85"/>
        <v>0</v>
      </c>
      <c r="BH93" s="190">
        <f t="shared" si="86"/>
        <v>0</v>
      </c>
      <c r="BI93" s="190">
        <f t="shared" si="87"/>
        <v>0</v>
      </c>
      <c r="BJ93" s="190">
        <f t="shared" si="88"/>
        <v>0</v>
      </c>
      <c r="BK93" s="190">
        <f t="shared" si="91"/>
        <v>0</v>
      </c>
      <c r="BL93" s="190">
        <f t="shared" si="90"/>
        <v>0</v>
      </c>
      <c r="BM93" s="71"/>
      <c r="BN93" s="191">
        <v>1</v>
      </c>
      <c r="BO93" s="191">
        <v>0</v>
      </c>
      <c r="BP93" s="191">
        <v>0</v>
      </c>
      <c r="BQ93" s="191">
        <v>0</v>
      </c>
      <c r="BR93" s="191">
        <v>0</v>
      </c>
      <c r="BS93" s="191">
        <v>0</v>
      </c>
      <c r="BT93" s="191">
        <v>0</v>
      </c>
      <c r="BU93" s="191">
        <v>0</v>
      </c>
      <c r="BV93" s="191">
        <v>0</v>
      </c>
      <c r="BW93" s="191">
        <v>0</v>
      </c>
      <c r="BX93" s="191">
        <v>0</v>
      </c>
      <c r="BY93" s="191">
        <v>0</v>
      </c>
      <c r="CA93" s="190">
        <v>69</v>
      </c>
      <c r="CB93" s="190">
        <v>5</v>
      </c>
      <c r="CC93" s="190">
        <v>0</v>
      </c>
      <c r="CD93" s="190">
        <v>0</v>
      </c>
      <c r="CE93" s="190">
        <v>0</v>
      </c>
      <c r="CF93" s="190">
        <v>0</v>
      </c>
      <c r="CG93" s="190">
        <v>0</v>
      </c>
      <c r="CH93" s="190">
        <v>0</v>
      </c>
      <c r="CI93" s="190">
        <v>0</v>
      </c>
      <c r="CJ93" s="190">
        <v>0</v>
      </c>
      <c r="CK93" s="190">
        <v>0</v>
      </c>
      <c r="CL93" s="190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195">
        <f>X99</f>
        <v>20</v>
      </c>
      <c r="C94" s="201">
        <f>AL99</f>
        <v>0</v>
      </c>
      <c r="D94" s="195">
        <f>Y99</f>
        <v>3</v>
      </c>
      <c r="E94" s="201">
        <f>AM99</f>
        <v>0</v>
      </c>
      <c r="F94" s="195">
        <f>Z99</f>
        <v>0</v>
      </c>
      <c r="G94" s="201">
        <f>AN99</f>
        <v>0</v>
      </c>
      <c r="H94" s="195">
        <f>AA99</f>
        <v>0</v>
      </c>
      <c r="I94" s="201">
        <f>AO99</f>
        <v>0</v>
      </c>
      <c r="J94" s="195">
        <f>AB99</f>
        <v>0</v>
      </c>
      <c r="K94" s="201">
        <f>AP99</f>
        <v>0</v>
      </c>
      <c r="L94" s="195">
        <f>AC99</f>
        <v>0</v>
      </c>
      <c r="M94" s="201">
        <f>AQ99</f>
        <v>0</v>
      </c>
      <c r="N94" s="195">
        <f>AD99</f>
        <v>0</v>
      </c>
      <c r="O94" s="201">
        <f>AR99</f>
        <v>0</v>
      </c>
      <c r="P94" s="195">
        <f>AE99</f>
        <v>0</v>
      </c>
      <c r="Q94" s="201">
        <f>AS99</f>
        <v>0</v>
      </c>
      <c r="R94" s="195">
        <f>SUM(AF99:AI99)</f>
        <v>0</v>
      </c>
      <c r="S94" s="201">
        <f>SUM(AT99:AW99)</f>
        <v>0</v>
      </c>
      <c r="T94" s="195">
        <f t="shared" si="141"/>
        <v>23</v>
      </c>
      <c r="U94" s="201">
        <f t="shared" si="112"/>
        <v>0</v>
      </c>
      <c r="V94" s="26"/>
      <c r="W94" s="4"/>
      <c r="X94">
        <f t="shared" si="128"/>
        <v>66</v>
      </c>
      <c r="Y94">
        <f t="shared" si="129"/>
        <v>2</v>
      </c>
      <c r="Z94">
        <f t="shared" si="130"/>
        <v>0</v>
      </c>
      <c r="AA94">
        <f t="shared" si="131"/>
        <v>0</v>
      </c>
      <c r="AB94">
        <f t="shared" si="132"/>
        <v>0</v>
      </c>
      <c r="AC94">
        <f t="shared" si="133"/>
        <v>0</v>
      </c>
      <c r="AD94">
        <f t="shared" si="134"/>
        <v>0</v>
      </c>
      <c r="AE94">
        <f t="shared" si="135"/>
        <v>0</v>
      </c>
      <c r="AF94">
        <f t="shared" si="136"/>
        <v>0</v>
      </c>
      <c r="AG94">
        <f t="shared" si="137"/>
        <v>0</v>
      </c>
      <c r="AH94">
        <f t="shared" si="138"/>
        <v>0</v>
      </c>
      <c r="AI94">
        <f t="shared" si="139"/>
        <v>0</v>
      </c>
      <c r="AL94">
        <f t="shared" si="116"/>
        <v>1</v>
      </c>
      <c r="AM94">
        <f t="shared" si="117"/>
        <v>0</v>
      </c>
      <c r="AN94">
        <f t="shared" si="118"/>
        <v>0</v>
      </c>
      <c r="AO94">
        <f t="shared" si="119"/>
        <v>0</v>
      </c>
      <c r="AP94">
        <f t="shared" si="120"/>
        <v>0</v>
      </c>
      <c r="AQ94">
        <f t="shared" si="121"/>
        <v>0</v>
      </c>
      <c r="AR94">
        <f t="shared" si="122"/>
        <v>0</v>
      </c>
      <c r="AS94">
        <f t="shared" si="123"/>
        <v>0</v>
      </c>
      <c r="AT94">
        <f t="shared" si="124"/>
        <v>0</v>
      </c>
      <c r="AU94">
        <f t="shared" si="125"/>
        <v>0</v>
      </c>
      <c r="AV94">
        <f t="shared" si="126"/>
        <v>0</v>
      </c>
      <c r="AW94">
        <f t="shared" si="127"/>
        <v>0</v>
      </c>
      <c r="BA94" s="190">
        <f t="shared" si="140"/>
        <v>24</v>
      </c>
      <c r="BB94" s="190">
        <f t="shared" si="80"/>
        <v>4</v>
      </c>
      <c r="BC94" s="190">
        <f t="shared" si="81"/>
        <v>0</v>
      </c>
      <c r="BD94" s="190">
        <f t="shared" si="82"/>
        <v>0</v>
      </c>
      <c r="BE94" s="190">
        <f t="shared" si="83"/>
        <v>0</v>
      </c>
      <c r="BF94" s="190">
        <f t="shared" si="84"/>
        <v>0</v>
      </c>
      <c r="BG94" s="190">
        <f t="shared" si="85"/>
        <v>0</v>
      </c>
      <c r="BH94" s="190">
        <f t="shared" si="86"/>
        <v>0</v>
      </c>
      <c r="BI94" s="190">
        <f t="shared" si="87"/>
        <v>0</v>
      </c>
      <c r="BJ94" s="190">
        <f t="shared" si="88"/>
        <v>0</v>
      </c>
      <c r="BK94" s="190">
        <f t="shared" si="91"/>
        <v>0</v>
      </c>
      <c r="BL94" s="190">
        <f t="shared" si="90"/>
        <v>0</v>
      </c>
      <c r="BM94" s="71"/>
      <c r="BN94" s="191">
        <v>1</v>
      </c>
      <c r="BO94" s="191">
        <v>0</v>
      </c>
      <c r="BP94" s="191">
        <v>0</v>
      </c>
      <c r="BQ94" s="191">
        <v>0</v>
      </c>
      <c r="BR94" s="191">
        <v>0</v>
      </c>
      <c r="BS94" s="191">
        <v>0</v>
      </c>
      <c r="BT94" s="191">
        <v>0</v>
      </c>
      <c r="BU94" s="191">
        <v>0</v>
      </c>
      <c r="BV94" s="191">
        <v>0</v>
      </c>
      <c r="BW94" s="191">
        <v>0</v>
      </c>
      <c r="BX94" s="191">
        <v>0</v>
      </c>
      <c r="BY94" s="191">
        <v>0</v>
      </c>
      <c r="CA94" s="190">
        <v>59</v>
      </c>
      <c r="CB94" s="190">
        <v>2</v>
      </c>
      <c r="CC94" s="190">
        <v>0</v>
      </c>
      <c r="CD94" s="190">
        <v>0</v>
      </c>
      <c r="CE94" s="190">
        <v>0</v>
      </c>
      <c r="CF94" s="190">
        <v>0</v>
      </c>
      <c r="CG94" s="190">
        <v>0</v>
      </c>
      <c r="CH94" s="190">
        <v>0</v>
      </c>
      <c r="CI94" s="190">
        <v>0</v>
      </c>
      <c r="CJ94" s="190">
        <v>0</v>
      </c>
      <c r="CK94" s="190">
        <v>0</v>
      </c>
      <c r="CL94" s="190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195">
        <f>X100</f>
        <v>12</v>
      </c>
      <c r="C95" s="201">
        <f>AL100</f>
        <v>0</v>
      </c>
      <c r="D95" s="195">
        <f>Y100</f>
        <v>2</v>
      </c>
      <c r="E95" s="201">
        <f>AM100</f>
        <v>1</v>
      </c>
      <c r="F95" s="195">
        <f>Z100</f>
        <v>0</v>
      </c>
      <c r="G95" s="201">
        <f>AN100</f>
        <v>0</v>
      </c>
      <c r="H95" s="195">
        <f>AA100</f>
        <v>0</v>
      </c>
      <c r="I95" s="201">
        <f>AO100</f>
        <v>0</v>
      </c>
      <c r="J95" s="195">
        <f>AB100</f>
        <v>0</v>
      </c>
      <c r="K95" s="201">
        <f>AP100</f>
        <v>0</v>
      </c>
      <c r="L95" s="195">
        <f>AC100</f>
        <v>0</v>
      </c>
      <c r="M95" s="201">
        <f>AQ100</f>
        <v>0</v>
      </c>
      <c r="N95" s="195">
        <f>AD100</f>
        <v>0</v>
      </c>
      <c r="O95" s="201">
        <f>AR100</f>
        <v>0</v>
      </c>
      <c r="P95" s="195">
        <f>AE100</f>
        <v>0</v>
      </c>
      <c r="Q95" s="201">
        <f>AS100</f>
        <v>0</v>
      </c>
      <c r="R95" s="195">
        <f>SUM(AF100:AI100)</f>
        <v>0</v>
      </c>
      <c r="S95" s="201">
        <f>SUM(AT100:AW100)</f>
        <v>0</v>
      </c>
      <c r="T95" s="195">
        <f t="shared" si="141"/>
        <v>14</v>
      </c>
      <c r="U95" s="201">
        <f>SUM(C95,E95,G95,I95,K95,M95,O96,Q95,S95)</f>
        <v>1</v>
      </c>
      <c r="V95" s="26"/>
      <c r="W95" s="4"/>
      <c r="X95">
        <f t="shared" si="128"/>
        <v>81</v>
      </c>
      <c r="Y95">
        <f t="shared" si="129"/>
        <v>0</v>
      </c>
      <c r="Z95">
        <f t="shared" si="130"/>
        <v>0</v>
      </c>
      <c r="AA95">
        <f t="shared" si="131"/>
        <v>0</v>
      </c>
      <c r="AB95">
        <f t="shared" si="132"/>
        <v>0</v>
      </c>
      <c r="AC95">
        <f t="shared" si="133"/>
        <v>0</v>
      </c>
      <c r="AD95">
        <f t="shared" si="134"/>
        <v>0</v>
      </c>
      <c r="AE95">
        <f t="shared" si="135"/>
        <v>0</v>
      </c>
      <c r="AF95">
        <f t="shared" si="136"/>
        <v>0</v>
      </c>
      <c r="AG95">
        <f t="shared" si="137"/>
        <v>0</v>
      </c>
      <c r="AH95">
        <f t="shared" si="138"/>
        <v>0</v>
      </c>
      <c r="AI95">
        <f t="shared" si="139"/>
        <v>0</v>
      </c>
      <c r="AL95">
        <f t="shared" si="116"/>
        <v>1</v>
      </c>
      <c r="AM95">
        <f t="shared" si="117"/>
        <v>0</v>
      </c>
      <c r="AN95">
        <f t="shared" si="118"/>
        <v>0</v>
      </c>
      <c r="AO95">
        <f t="shared" si="119"/>
        <v>0</v>
      </c>
      <c r="AP95">
        <f t="shared" si="120"/>
        <v>0</v>
      </c>
      <c r="AQ95">
        <f t="shared" si="121"/>
        <v>0</v>
      </c>
      <c r="AR95">
        <f t="shared" si="122"/>
        <v>0</v>
      </c>
      <c r="AS95">
        <f t="shared" si="123"/>
        <v>0</v>
      </c>
      <c r="AT95">
        <f t="shared" si="124"/>
        <v>0</v>
      </c>
      <c r="AU95">
        <f t="shared" si="125"/>
        <v>0</v>
      </c>
      <c r="AV95">
        <f t="shared" si="126"/>
        <v>0</v>
      </c>
      <c r="AW95">
        <f t="shared" si="127"/>
        <v>0</v>
      </c>
      <c r="BA95" s="190">
        <f t="shared" si="140"/>
        <v>39</v>
      </c>
      <c r="BB95" s="190">
        <f t="shared" si="80"/>
        <v>7</v>
      </c>
      <c r="BC95" s="190">
        <f t="shared" si="81"/>
        <v>0</v>
      </c>
      <c r="BD95" s="190">
        <f t="shared" si="82"/>
        <v>0</v>
      </c>
      <c r="BE95" s="190">
        <f t="shared" si="83"/>
        <v>0</v>
      </c>
      <c r="BF95" s="190">
        <f t="shared" si="84"/>
        <v>0</v>
      </c>
      <c r="BG95" s="190">
        <f t="shared" si="85"/>
        <v>0</v>
      </c>
      <c r="BH95" s="190">
        <f t="shared" si="86"/>
        <v>0</v>
      </c>
      <c r="BI95" s="190">
        <f t="shared" si="87"/>
        <v>0</v>
      </c>
      <c r="BJ95" s="190">
        <f t="shared" si="88"/>
        <v>0</v>
      </c>
      <c r="BK95" s="190">
        <f t="shared" si="91"/>
        <v>0</v>
      </c>
      <c r="BL95" s="190">
        <f t="shared" si="90"/>
        <v>0</v>
      </c>
      <c r="BM95" s="71"/>
      <c r="BN95" s="191">
        <v>0</v>
      </c>
      <c r="BO95" s="191">
        <v>0</v>
      </c>
      <c r="BP95" s="191">
        <v>0</v>
      </c>
      <c r="BQ95" s="191">
        <v>0</v>
      </c>
      <c r="BR95" s="191">
        <v>0</v>
      </c>
      <c r="BS95" s="191">
        <v>0</v>
      </c>
      <c r="BT95" s="191">
        <v>0</v>
      </c>
      <c r="BU95" s="191">
        <v>0</v>
      </c>
      <c r="BV95" s="191">
        <v>0</v>
      </c>
      <c r="BW95" s="191">
        <v>0</v>
      </c>
      <c r="BX95" s="191">
        <v>0</v>
      </c>
      <c r="BY95" s="191">
        <v>0</v>
      </c>
      <c r="CA95" s="190">
        <v>48</v>
      </c>
      <c r="CB95" s="190">
        <v>8</v>
      </c>
      <c r="CC95" s="190">
        <v>0</v>
      </c>
      <c r="CD95" s="190">
        <v>0</v>
      </c>
      <c r="CE95" s="190">
        <v>0</v>
      </c>
      <c r="CF95" s="190">
        <v>0</v>
      </c>
      <c r="CG95" s="190">
        <v>0</v>
      </c>
      <c r="CH95" s="190">
        <v>0</v>
      </c>
      <c r="CI95" s="190">
        <v>0</v>
      </c>
      <c r="CJ95" s="190">
        <v>0</v>
      </c>
      <c r="CK95" s="190">
        <v>0</v>
      </c>
      <c r="CL95" s="190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195">
        <f>X101</f>
        <v>7</v>
      </c>
      <c r="C96" s="201">
        <f>AL101</f>
        <v>0</v>
      </c>
      <c r="D96" s="195">
        <f>Y101</f>
        <v>3</v>
      </c>
      <c r="E96" s="201">
        <f>AM101</f>
        <v>0</v>
      </c>
      <c r="F96" s="195">
        <f>Z101</f>
        <v>0</v>
      </c>
      <c r="G96" s="201">
        <f>AN101</f>
        <v>0</v>
      </c>
      <c r="H96" s="195">
        <f>AA101</f>
        <v>0</v>
      </c>
      <c r="I96" s="201">
        <f>AO101</f>
        <v>0</v>
      </c>
      <c r="J96" s="195">
        <f>AB101</f>
        <v>0</v>
      </c>
      <c r="K96" s="201">
        <f>AP101</f>
        <v>0</v>
      </c>
      <c r="L96" s="195">
        <f>AC101</f>
        <v>0</v>
      </c>
      <c r="M96" s="201">
        <f>AQ101</f>
        <v>0</v>
      </c>
      <c r="N96" s="195">
        <f>AD101</f>
        <v>0</v>
      </c>
      <c r="O96" s="201">
        <f>AR101</f>
        <v>0</v>
      </c>
      <c r="P96" s="195">
        <f>AE101</f>
        <v>0</v>
      </c>
      <c r="Q96" s="201">
        <f>AS101</f>
        <v>0</v>
      </c>
      <c r="R96" s="195">
        <f>SUM(AF101:AI101)</f>
        <v>0</v>
      </c>
      <c r="S96" s="201">
        <f>SUM(AT101:AW101)</f>
        <v>0</v>
      </c>
      <c r="T96" s="195">
        <f t="shared" si="141"/>
        <v>10</v>
      </c>
      <c r="U96" s="201">
        <f>SUM(C96,E96,G96,I96,K96,M96,O96,Q96,S96)</f>
        <v>0</v>
      </c>
      <c r="V96" s="26"/>
      <c r="W96" s="4"/>
      <c r="X96">
        <f t="shared" si="128"/>
        <v>53</v>
      </c>
      <c r="Y96">
        <f t="shared" si="129"/>
        <v>3</v>
      </c>
      <c r="Z96">
        <f t="shared" si="130"/>
        <v>0</v>
      </c>
      <c r="AA96">
        <f t="shared" si="131"/>
        <v>0</v>
      </c>
      <c r="AB96">
        <f t="shared" si="132"/>
        <v>0</v>
      </c>
      <c r="AC96">
        <f t="shared" si="133"/>
        <v>0</v>
      </c>
      <c r="AD96">
        <f t="shared" si="134"/>
        <v>0</v>
      </c>
      <c r="AE96">
        <f t="shared" si="135"/>
        <v>0</v>
      </c>
      <c r="AF96">
        <f t="shared" si="136"/>
        <v>0</v>
      </c>
      <c r="AG96">
        <f t="shared" si="137"/>
        <v>0</v>
      </c>
      <c r="AH96">
        <f t="shared" si="138"/>
        <v>0</v>
      </c>
      <c r="AI96">
        <f t="shared" si="139"/>
        <v>0</v>
      </c>
      <c r="AL96">
        <f t="shared" si="116"/>
        <v>1</v>
      </c>
      <c r="AM96">
        <f t="shared" si="117"/>
        <v>0</v>
      </c>
      <c r="AN96">
        <f t="shared" si="118"/>
        <v>0</v>
      </c>
      <c r="AO96">
        <f t="shared" si="119"/>
        <v>0</v>
      </c>
      <c r="AP96">
        <f t="shared" si="120"/>
        <v>0</v>
      </c>
      <c r="AQ96">
        <f t="shared" si="121"/>
        <v>0</v>
      </c>
      <c r="AR96">
        <f t="shared" si="122"/>
        <v>0</v>
      </c>
      <c r="AS96">
        <f t="shared" si="123"/>
        <v>0</v>
      </c>
      <c r="AT96">
        <f t="shared" si="124"/>
        <v>0</v>
      </c>
      <c r="AU96">
        <f t="shared" si="125"/>
        <v>0</v>
      </c>
      <c r="AV96">
        <f t="shared" si="126"/>
        <v>0</v>
      </c>
      <c r="AW96">
        <f t="shared" si="127"/>
        <v>0</v>
      </c>
      <c r="BA96" s="190">
        <f t="shared" si="140"/>
        <v>53</v>
      </c>
      <c r="BB96" s="190">
        <f t="shared" si="80"/>
        <v>11</v>
      </c>
      <c r="BC96" s="190">
        <f t="shared" si="81"/>
        <v>0</v>
      </c>
      <c r="BD96" s="190">
        <f t="shared" si="82"/>
        <v>0</v>
      </c>
      <c r="BE96" s="190">
        <f t="shared" si="83"/>
        <v>0</v>
      </c>
      <c r="BF96" s="190">
        <f t="shared" si="84"/>
        <v>0</v>
      </c>
      <c r="BG96" s="190">
        <f t="shared" si="85"/>
        <v>0</v>
      </c>
      <c r="BH96" s="190">
        <f t="shared" si="86"/>
        <v>0</v>
      </c>
      <c r="BI96" s="190">
        <f t="shared" si="87"/>
        <v>0</v>
      </c>
      <c r="BJ96" s="190">
        <f t="shared" si="88"/>
        <v>0</v>
      </c>
      <c r="BK96" s="190">
        <f t="shared" si="91"/>
        <v>0</v>
      </c>
      <c r="BL96" s="190">
        <f t="shared" si="90"/>
        <v>0</v>
      </c>
      <c r="BM96" s="71"/>
      <c r="BN96" s="191">
        <v>0</v>
      </c>
      <c r="BO96" s="191">
        <v>0</v>
      </c>
      <c r="BP96" s="191">
        <v>0</v>
      </c>
      <c r="BQ96" s="191">
        <v>0</v>
      </c>
      <c r="BR96" s="191">
        <v>0</v>
      </c>
      <c r="BS96" s="191">
        <v>0</v>
      </c>
      <c r="BT96" s="191">
        <v>0</v>
      </c>
      <c r="BU96" s="191">
        <v>0</v>
      </c>
      <c r="BV96" s="191">
        <v>0</v>
      </c>
      <c r="BW96" s="191">
        <v>0</v>
      </c>
      <c r="BX96" s="191">
        <v>0</v>
      </c>
      <c r="BY96" s="191">
        <v>0</v>
      </c>
      <c r="CA96" s="190">
        <v>22</v>
      </c>
      <c r="CB96" s="190">
        <v>3</v>
      </c>
      <c r="CC96" s="190">
        <v>0</v>
      </c>
      <c r="CD96" s="190">
        <v>0</v>
      </c>
      <c r="CE96" s="190">
        <v>0</v>
      </c>
      <c r="CF96" s="190">
        <v>0</v>
      </c>
      <c r="CG96" s="190">
        <v>0</v>
      </c>
      <c r="CH96" s="190">
        <v>0</v>
      </c>
      <c r="CI96" s="190">
        <v>0</v>
      </c>
      <c r="CJ96" s="190">
        <v>0</v>
      </c>
      <c r="CK96" s="190">
        <v>0</v>
      </c>
      <c r="CL96" s="190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196">
        <f>SUM(B73:B96)</f>
        <v>593</v>
      </c>
      <c r="C97" s="202">
        <f t="shared" ref="C97:Q97" si="142">SUM(C73:C96)</f>
        <v>9</v>
      </c>
      <c r="D97" s="196">
        <f t="shared" si="142"/>
        <v>57</v>
      </c>
      <c r="E97" s="202">
        <f t="shared" si="142"/>
        <v>1</v>
      </c>
      <c r="F97" s="196">
        <f t="shared" si="142"/>
        <v>2</v>
      </c>
      <c r="G97" s="202">
        <f t="shared" si="142"/>
        <v>0</v>
      </c>
      <c r="H97" s="196">
        <f t="shared" si="142"/>
        <v>0</v>
      </c>
      <c r="I97" s="202">
        <f t="shared" si="142"/>
        <v>0</v>
      </c>
      <c r="J97" s="196">
        <f t="shared" si="142"/>
        <v>0</v>
      </c>
      <c r="K97" s="202">
        <f t="shared" si="142"/>
        <v>0</v>
      </c>
      <c r="L97" s="196">
        <f t="shared" si="142"/>
        <v>0</v>
      </c>
      <c r="M97" s="202">
        <f t="shared" si="142"/>
        <v>0</v>
      </c>
      <c r="N97" s="196">
        <f t="shared" si="142"/>
        <v>0</v>
      </c>
      <c r="O97" s="202">
        <f t="shared" si="142"/>
        <v>0</v>
      </c>
      <c r="P97" s="196">
        <f t="shared" si="142"/>
        <v>0</v>
      </c>
      <c r="Q97" s="202">
        <f t="shared" si="142"/>
        <v>0</v>
      </c>
      <c r="R97" s="196">
        <f>SUM(R73:R96)</f>
        <v>0</v>
      </c>
      <c r="S97" s="202">
        <f>SUM(S73:S96)</f>
        <v>0</v>
      </c>
      <c r="T97" s="196">
        <f>SUM(T73:T96)</f>
        <v>652</v>
      </c>
      <c r="U97" s="202">
        <f>SUM(U73:U96)</f>
        <v>10</v>
      </c>
      <c r="V97" s="26"/>
      <c r="W97" s="4"/>
      <c r="X97">
        <f t="shared" si="128"/>
        <v>41</v>
      </c>
      <c r="Y97">
        <f t="shared" si="129"/>
        <v>1</v>
      </c>
      <c r="Z97">
        <f t="shared" si="130"/>
        <v>0</v>
      </c>
      <c r="AA97">
        <f t="shared" si="131"/>
        <v>0</v>
      </c>
      <c r="AB97">
        <f t="shared" si="132"/>
        <v>0</v>
      </c>
      <c r="AC97">
        <f t="shared" si="133"/>
        <v>0</v>
      </c>
      <c r="AD97">
        <f t="shared" si="134"/>
        <v>0</v>
      </c>
      <c r="AE97">
        <f t="shared" si="135"/>
        <v>0</v>
      </c>
      <c r="AF97">
        <f t="shared" si="136"/>
        <v>0</v>
      </c>
      <c r="AG97">
        <f t="shared" si="137"/>
        <v>0</v>
      </c>
      <c r="AH97">
        <f t="shared" si="138"/>
        <v>0</v>
      </c>
      <c r="AI97">
        <f t="shared" si="139"/>
        <v>0</v>
      </c>
      <c r="AL97">
        <f t="shared" si="116"/>
        <v>1</v>
      </c>
      <c r="AM97">
        <f t="shared" si="117"/>
        <v>0</v>
      </c>
      <c r="AN97">
        <f t="shared" si="118"/>
        <v>0</v>
      </c>
      <c r="AO97">
        <f t="shared" si="119"/>
        <v>0</v>
      </c>
      <c r="AP97">
        <f t="shared" si="120"/>
        <v>0</v>
      </c>
      <c r="AQ97">
        <f t="shared" si="121"/>
        <v>0</v>
      </c>
      <c r="AR97">
        <f t="shared" si="122"/>
        <v>0</v>
      </c>
      <c r="AS97">
        <f t="shared" si="123"/>
        <v>0</v>
      </c>
      <c r="AT97">
        <f t="shared" si="124"/>
        <v>0</v>
      </c>
      <c r="AU97">
        <f t="shared" si="125"/>
        <v>0</v>
      </c>
      <c r="AV97">
        <f t="shared" si="126"/>
        <v>0</v>
      </c>
      <c r="AW97">
        <f t="shared" si="127"/>
        <v>0</v>
      </c>
      <c r="BA97" s="190">
        <f t="shared" si="140"/>
        <v>60</v>
      </c>
      <c r="BB97" s="190">
        <f t="shared" si="80"/>
        <v>9</v>
      </c>
      <c r="BC97" s="190">
        <f t="shared" si="81"/>
        <v>0</v>
      </c>
      <c r="BD97" s="190">
        <f t="shared" si="82"/>
        <v>0</v>
      </c>
      <c r="BE97" s="190">
        <f t="shared" si="83"/>
        <v>0</v>
      </c>
      <c r="BF97" s="190">
        <f t="shared" si="84"/>
        <v>0</v>
      </c>
      <c r="BG97" s="190">
        <f t="shared" si="85"/>
        <v>0</v>
      </c>
      <c r="BH97" s="190">
        <f t="shared" si="86"/>
        <v>0</v>
      </c>
      <c r="BI97" s="190">
        <f t="shared" si="87"/>
        <v>0</v>
      </c>
      <c r="BJ97" s="190">
        <f t="shared" si="88"/>
        <v>0</v>
      </c>
      <c r="BK97" s="190">
        <f t="shared" si="91"/>
        <v>0</v>
      </c>
      <c r="BL97" s="190">
        <f t="shared" si="90"/>
        <v>0</v>
      </c>
      <c r="BM97" s="71"/>
      <c r="BN97" s="191">
        <v>0</v>
      </c>
      <c r="BO97" s="191">
        <v>0</v>
      </c>
      <c r="BP97" s="191">
        <v>0</v>
      </c>
      <c r="BQ97" s="191">
        <v>0</v>
      </c>
      <c r="BR97" s="191">
        <v>0</v>
      </c>
      <c r="BS97" s="191">
        <v>0</v>
      </c>
      <c r="BT97" s="191">
        <v>0</v>
      </c>
      <c r="BU97" s="191">
        <v>0</v>
      </c>
      <c r="BV97" s="191">
        <v>0</v>
      </c>
      <c r="BW97" s="191">
        <v>0</v>
      </c>
      <c r="BX97" s="191">
        <v>0</v>
      </c>
      <c r="BY97" s="191">
        <v>0</v>
      </c>
      <c r="CA97" s="190">
        <v>15</v>
      </c>
      <c r="CB97" s="190">
        <v>2</v>
      </c>
      <c r="CC97" s="190">
        <v>1</v>
      </c>
      <c r="CD97" s="190">
        <v>0</v>
      </c>
      <c r="CE97" s="190">
        <v>0</v>
      </c>
      <c r="CF97" s="190">
        <v>0</v>
      </c>
      <c r="CG97" s="190">
        <v>0</v>
      </c>
      <c r="CH97" s="190">
        <v>0</v>
      </c>
      <c r="CI97" s="190">
        <v>0</v>
      </c>
      <c r="CJ97" s="190">
        <v>0</v>
      </c>
      <c r="CK97" s="190">
        <v>0</v>
      </c>
      <c r="CL97" s="190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125</v>
      </c>
      <c r="B98" s="197">
        <f>B97/T97</f>
        <v>0.9095092024539877</v>
      </c>
      <c r="C98" s="203">
        <f>C97/T97</f>
        <v>1.3803680981595092E-2</v>
      </c>
      <c r="D98" s="197">
        <f>D97/T97</f>
        <v>8.7423312883435578E-2</v>
      </c>
      <c r="E98" s="203">
        <f>E97/T97</f>
        <v>1.5337423312883436E-3</v>
      </c>
      <c r="F98" s="197">
        <f>F97/T97</f>
        <v>3.0674846625766872E-3</v>
      </c>
      <c r="G98" s="203">
        <f>G97/T97</f>
        <v>0</v>
      </c>
      <c r="H98" s="197">
        <f>H97/T97</f>
        <v>0</v>
      </c>
      <c r="I98" s="203">
        <f>I97/T97</f>
        <v>0</v>
      </c>
      <c r="J98" s="197">
        <f>J97/T97</f>
        <v>0</v>
      </c>
      <c r="K98" s="203">
        <f>K97/T97</f>
        <v>0</v>
      </c>
      <c r="L98" s="197">
        <f>L97/T97</f>
        <v>0</v>
      </c>
      <c r="M98" s="203">
        <f>M97/T97</f>
        <v>0</v>
      </c>
      <c r="N98" s="197">
        <f>N97/T97</f>
        <v>0</v>
      </c>
      <c r="O98" s="203">
        <f>O97/T97</f>
        <v>0</v>
      </c>
      <c r="P98" s="197">
        <f>P97/T97</f>
        <v>0</v>
      </c>
      <c r="Q98" s="203">
        <f>Q97/T97</f>
        <v>0</v>
      </c>
      <c r="R98" s="197">
        <f>R97/T97</f>
        <v>0</v>
      </c>
      <c r="S98" s="203">
        <f>S97/T97</f>
        <v>0</v>
      </c>
      <c r="T98" s="197">
        <f>100%</f>
        <v>1</v>
      </c>
      <c r="U98" s="203">
        <f>U97/T97</f>
        <v>1.5337423312883436E-2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71"/>
      <c r="BN98" s="191">
        <v>0</v>
      </c>
      <c r="BO98" s="191">
        <v>2</v>
      </c>
      <c r="BP98" s="191">
        <v>0</v>
      </c>
      <c r="BQ98" s="191">
        <v>0</v>
      </c>
      <c r="BR98" s="191">
        <v>0</v>
      </c>
      <c r="BS98" s="191">
        <v>0</v>
      </c>
      <c r="BT98" s="191">
        <v>0</v>
      </c>
      <c r="BU98" s="191">
        <v>0</v>
      </c>
      <c r="BV98" s="191">
        <v>0</v>
      </c>
      <c r="BW98" s="191">
        <v>0</v>
      </c>
      <c r="BX98" s="191">
        <v>0</v>
      </c>
      <c r="BY98" s="191">
        <v>0</v>
      </c>
      <c r="CA98" s="190">
        <v>10</v>
      </c>
      <c r="CB98" s="190">
        <v>1</v>
      </c>
      <c r="CC98" s="190">
        <v>0</v>
      </c>
      <c r="CD98" s="190">
        <v>0</v>
      </c>
      <c r="CE98" s="190">
        <v>0</v>
      </c>
      <c r="CF98" s="190">
        <v>0</v>
      </c>
      <c r="CG98" s="190">
        <v>0</v>
      </c>
      <c r="CH98" s="190">
        <v>0</v>
      </c>
      <c r="CI98" s="190">
        <v>0</v>
      </c>
      <c r="CJ98" s="190">
        <v>0</v>
      </c>
      <c r="CK98" s="190">
        <v>0</v>
      </c>
      <c r="CL98" s="190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111</v>
      </c>
      <c r="B99" s="198">
        <f>SUM(B79:B93)</f>
        <v>540</v>
      </c>
      <c r="C99" s="204">
        <f t="shared" ref="C99:U99" si="143">SUM(C79:C93)</f>
        <v>9</v>
      </c>
      <c r="D99" s="198">
        <f t="shared" si="143"/>
        <v>46</v>
      </c>
      <c r="E99" s="204">
        <f t="shared" si="143"/>
        <v>0</v>
      </c>
      <c r="F99" s="198">
        <f t="shared" si="143"/>
        <v>2</v>
      </c>
      <c r="G99" s="204">
        <f t="shared" si="143"/>
        <v>0</v>
      </c>
      <c r="H99" s="198">
        <f t="shared" si="143"/>
        <v>0</v>
      </c>
      <c r="I99" s="204">
        <f t="shared" si="143"/>
        <v>0</v>
      </c>
      <c r="J99" s="198">
        <f t="shared" si="143"/>
        <v>0</v>
      </c>
      <c r="K99" s="204">
        <f t="shared" si="143"/>
        <v>0</v>
      </c>
      <c r="L99" s="198">
        <f t="shared" si="143"/>
        <v>0</v>
      </c>
      <c r="M99" s="204">
        <f t="shared" si="143"/>
        <v>0</v>
      </c>
      <c r="N99" s="198">
        <f t="shared" si="143"/>
        <v>0</v>
      </c>
      <c r="O99" s="204">
        <f t="shared" si="143"/>
        <v>0</v>
      </c>
      <c r="P99" s="198">
        <f t="shared" si="143"/>
        <v>0</v>
      </c>
      <c r="Q99" s="204">
        <f t="shared" si="143"/>
        <v>0</v>
      </c>
      <c r="R99" s="198">
        <f t="shared" si="143"/>
        <v>0</v>
      </c>
      <c r="S99" s="204">
        <f t="shared" si="143"/>
        <v>0</v>
      </c>
      <c r="T99" s="198">
        <f t="shared" si="143"/>
        <v>588</v>
      </c>
      <c r="U99" s="204">
        <f t="shared" si="143"/>
        <v>9</v>
      </c>
      <c r="V99" s="26"/>
      <c r="W99" s="4"/>
      <c r="X99">
        <f t="shared" ref="X99:AI101" si="144">BA53</f>
        <v>20</v>
      </c>
      <c r="Y99">
        <f t="shared" si="144"/>
        <v>3</v>
      </c>
      <c r="Z99">
        <f t="shared" si="144"/>
        <v>0</v>
      </c>
      <c r="AA99">
        <f t="shared" si="144"/>
        <v>0</v>
      </c>
      <c r="AB99">
        <f t="shared" si="144"/>
        <v>0</v>
      </c>
      <c r="AC99">
        <f t="shared" si="144"/>
        <v>0</v>
      </c>
      <c r="AD99">
        <f t="shared" si="144"/>
        <v>0</v>
      </c>
      <c r="AE99">
        <f t="shared" si="144"/>
        <v>0</v>
      </c>
      <c r="AF99">
        <f t="shared" si="144"/>
        <v>0</v>
      </c>
      <c r="AG99">
        <f t="shared" si="144"/>
        <v>0</v>
      </c>
      <c r="AH99">
        <f t="shared" si="144"/>
        <v>0</v>
      </c>
      <c r="AI99">
        <f t="shared" si="144"/>
        <v>0</v>
      </c>
      <c r="AL99">
        <f>BN48</f>
        <v>0</v>
      </c>
      <c r="AM99">
        <f t="shared" ref="AM99:AW99" si="145">BO48</f>
        <v>0</v>
      </c>
      <c r="AN99">
        <f t="shared" si="145"/>
        <v>0</v>
      </c>
      <c r="AO99">
        <f t="shared" si="145"/>
        <v>0</v>
      </c>
      <c r="AP99">
        <f t="shared" si="145"/>
        <v>0</v>
      </c>
      <c r="AQ99">
        <f t="shared" si="145"/>
        <v>0</v>
      </c>
      <c r="AR99">
        <f t="shared" si="145"/>
        <v>0</v>
      </c>
      <c r="AS99">
        <f t="shared" si="145"/>
        <v>0</v>
      </c>
      <c r="AT99">
        <f t="shared" si="145"/>
        <v>0</v>
      </c>
      <c r="AU99">
        <f t="shared" si="145"/>
        <v>0</v>
      </c>
      <c r="AV99">
        <f t="shared" si="145"/>
        <v>0</v>
      </c>
      <c r="AW99">
        <f t="shared" si="145"/>
        <v>0</v>
      </c>
      <c r="BA99" s="190">
        <f>BN93+CA93</f>
        <v>70</v>
      </c>
      <c r="BB99" s="190">
        <f t="shared" ref="BB99:BL99" si="146">BO93+CB93</f>
        <v>5</v>
      </c>
      <c r="BC99" s="190">
        <f t="shared" si="146"/>
        <v>0</v>
      </c>
      <c r="BD99" s="190">
        <f t="shared" si="146"/>
        <v>0</v>
      </c>
      <c r="BE99" s="190">
        <f t="shared" si="146"/>
        <v>0</v>
      </c>
      <c r="BF99" s="190">
        <f t="shared" si="146"/>
        <v>0</v>
      </c>
      <c r="BG99" s="190">
        <f t="shared" si="146"/>
        <v>0</v>
      </c>
      <c r="BH99" s="190">
        <f t="shared" si="146"/>
        <v>0</v>
      </c>
      <c r="BI99" s="190">
        <f t="shared" si="146"/>
        <v>0</v>
      </c>
      <c r="BJ99" s="190">
        <f t="shared" si="146"/>
        <v>0</v>
      </c>
      <c r="BK99" s="190">
        <f t="shared" si="146"/>
        <v>0</v>
      </c>
      <c r="BL99" s="190">
        <f t="shared" si="146"/>
        <v>0</v>
      </c>
      <c r="BM99" s="71"/>
      <c r="BN99" s="191">
        <v>0</v>
      </c>
      <c r="BO99" s="191">
        <v>0</v>
      </c>
      <c r="BP99" s="191">
        <v>0</v>
      </c>
      <c r="BQ99" s="191">
        <v>0</v>
      </c>
      <c r="BR99" s="191">
        <v>0</v>
      </c>
      <c r="BS99" s="191">
        <v>0</v>
      </c>
      <c r="BT99" s="191">
        <v>0</v>
      </c>
      <c r="BU99" s="191">
        <v>0</v>
      </c>
      <c r="BV99" s="191">
        <v>0</v>
      </c>
      <c r="BW99" s="191">
        <v>0</v>
      </c>
      <c r="BX99" s="191">
        <v>0</v>
      </c>
      <c r="BY99" s="191">
        <v>0</v>
      </c>
      <c r="CA99" s="190">
        <v>12</v>
      </c>
      <c r="CB99" s="190">
        <v>1</v>
      </c>
      <c r="CC99" s="190">
        <v>0</v>
      </c>
      <c r="CD99" s="190">
        <v>0</v>
      </c>
      <c r="CE99" s="190">
        <v>0</v>
      </c>
      <c r="CF99" s="190">
        <v>0</v>
      </c>
      <c r="CG99" s="190">
        <v>0</v>
      </c>
      <c r="CH99" s="190">
        <v>0</v>
      </c>
      <c r="CI99" s="190">
        <v>0</v>
      </c>
      <c r="CJ99" s="190">
        <v>0</v>
      </c>
      <c r="CK99" s="190">
        <v>0</v>
      </c>
      <c r="CL99" s="190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112</v>
      </c>
      <c r="B100" s="199">
        <f t="shared" ref="B100:U100" si="147">B97-B99</f>
        <v>53</v>
      </c>
      <c r="C100" s="205">
        <f t="shared" si="147"/>
        <v>0</v>
      </c>
      <c r="D100" s="199">
        <f t="shared" si="147"/>
        <v>11</v>
      </c>
      <c r="E100" s="205">
        <f t="shared" si="147"/>
        <v>1</v>
      </c>
      <c r="F100" s="199">
        <f t="shared" si="147"/>
        <v>0</v>
      </c>
      <c r="G100" s="205">
        <f t="shared" si="147"/>
        <v>0</v>
      </c>
      <c r="H100" s="199">
        <f t="shared" si="147"/>
        <v>0</v>
      </c>
      <c r="I100" s="205">
        <f t="shared" si="147"/>
        <v>0</v>
      </c>
      <c r="J100" s="199">
        <f t="shared" si="147"/>
        <v>0</v>
      </c>
      <c r="K100" s="205">
        <f t="shared" si="147"/>
        <v>0</v>
      </c>
      <c r="L100" s="199">
        <f t="shared" si="147"/>
        <v>0</v>
      </c>
      <c r="M100" s="205">
        <f t="shared" si="147"/>
        <v>0</v>
      </c>
      <c r="N100" s="199">
        <f t="shared" si="147"/>
        <v>0</v>
      </c>
      <c r="O100" s="205">
        <f t="shared" si="147"/>
        <v>0</v>
      </c>
      <c r="P100" s="199">
        <f t="shared" si="147"/>
        <v>0</v>
      </c>
      <c r="Q100" s="205">
        <f t="shared" si="147"/>
        <v>0</v>
      </c>
      <c r="R100" s="199">
        <f t="shared" si="147"/>
        <v>0</v>
      </c>
      <c r="S100" s="205">
        <f t="shared" si="147"/>
        <v>0</v>
      </c>
      <c r="T100" s="199">
        <f t="shared" si="147"/>
        <v>64</v>
      </c>
      <c r="U100" s="205">
        <f t="shared" si="147"/>
        <v>1</v>
      </c>
      <c r="V100" s="28"/>
      <c r="W100" s="4"/>
      <c r="X100">
        <f t="shared" si="144"/>
        <v>12</v>
      </c>
      <c r="Y100">
        <f t="shared" si="144"/>
        <v>2</v>
      </c>
      <c r="Z100">
        <f t="shared" si="144"/>
        <v>0</v>
      </c>
      <c r="AA100">
        <f t="shared" si="144"/>
        <v>0</v>
      </c>
      <c r="AB100">
        <f t="shared" si="144"/>
        <v>0</v>
      </c>
      <c r="AC100">
        <f t="shared" si="144"/>
        <v>0</v>
      </c>
      <c r="AD100">
        <f t="shared" si="144"/>
        <v>0</v>
      </c>
      <c r="AE100">
        <f t="shared" si="144"/>
        <v>0</v>
      </c>
      <c r="AF100">
        <f t="shared" si="144"/>
        <v>0</v>
      </c>
      <c r="AG100">
        <f t="shared" si="144"/>
        <v>0</v>
      </c>
      <c r="AH100">
        <f t="shared" si="144"/>
        <v>0</v>
      </c>
      <c r="AI100">
        <f t="shared" si="144"/>
        <v>0</v>
      </c>
      <c r="AL100">
        <f t="shared" ref="AL100:AL101" si="148">BN49</f>
        <v>0</v>
      </c>
      <c r="AM100">
        <f t="shared" ref="AM100:AM101" si="149">BO49</f>
        <v>1</v>
      </c>
      <c r="AN100">
        <f t="shared" ref="AN100:AN101" si="150">BP49</f>
        <v>0</v>
      </c>
      <c r="AO100">
        <f t="shared" ref="AO100:AO101" si="151">BQ49</f>
        <v>0</v>
      </c>
      <c r="AP100">
        <f t="shared" ref="AP100:AP101" si="152">BR49</f>
        <v>0</v>
      </c>
      <c r="AQ100">
        <f t="shared" ref="AQ100:AQ101" si="153">BS49</f>
        <v>0</v>
      </c>
      <c r="AR100">
        <f t="shared" ref="AR100:AR101" si="154">BT49</f>
        <v>0</v>
      </c>
      <c r="AS100">
        <f t="shared" ref="AS100:AS101" si="155">BU49</f>
        <v>0</v>
      </c>
      <c r="AT100">
        <f t="shared" ref="AT100:AT101" si="156">BV49</f>
        <v>0</v>
      </c>
      <c r="AU100">
        <f t="shared" ref="AU100:AU101" si="157">BW49</f>
        <v>0</v>
      </c>
      <c r="AV100">
        <f t="shared" ref="AV100:AV101" si="158">BX49</f>
        <v>0</v>
      </c>
      <c r="AW100">
        <f t="shared" ref="AW100:AW101" si="159">BY49</f>
        <v>0</v>
      </c>
      <c r="BA100" s="190">
        <f t="shared" ref="BA100:BA104" si="160">BN94+CA94</f>
        <v>60</v>
      </c>
      <c r="BB100" s="190">
        <f t="shared" ref="BB100:BB105" si="161">BO94+CB94</f>
        <v>2</v>
      </c>
      <c r="BC100" s="190">
        <f t="shared" ref="BC100:BC105" si="162">BP94+CC94</f>
        <v>0</v>
      </c>
      <c r="BD100" s="190">
        <f t="shared" ref="BD100:BD105" si="163">BQ94+CD94</f>
        <v>0</v>
      </c>
      <c r="BE100" s="190">
        <f t="shared" ref="BE100:BE105" si="164">BR94+CE94</f>
        <v>0</v>
      </c>
      <c r="BF100" s="190">
        <f t="shared" ref="BF100:BF105" si="165">BS94+CF94</f>
        <v>0</v>
      </c>
      <c r="BG100" s="190">
        <f t="shared" ref="BG100:BG105" si="166">BT94+CG94</f>
        <v>0</v>
      </c>
      <c r="BH100" s="190">
        <f t="shared" ref="BH100:BH105" si="167">BU94+CH94</f>
        <v>0</v>
      </c>
      <c r="BI100" s="190">
        <f t="shared" ref="BI100:BI105" si="168">BV94+CI94</f>
        <v>0</v>
      </c>
      <c r="BJ100" s="190">
        <f t="shared" ref="BJ100:BJ105" si="169">BW94+CJ94</f>
        <v>0</v>
      </c>
      <c r="BK100" s="190">
        <f t="shared" ref="BK100:BK105" si="170">BX94+CK94</f>
        <v>0</v>
      </c>
      <c r="BL100" s="190">
        <f t="shared" ref="BL100:BL105" si="171">BY94+CL94</f>
        <v>0</v>
      </c>
      <c r="BM100" s="71"/>
      <c r="BN100" s="191">
        <v>0</v>
      </c>
      <c r="BO100" s="191">
        <v>0</v>
      </c>
      <c r="BP100" s="191">
        <v>0</v>
      </c>
      <c r="BQ100" s="191">
        <v>0</v>
      </c>
      <c r="BR100" s="191">
        <v>0</v>
      </c>
      <c r="BS100" s="191">
        <v>0</v>
      </c>
      <c r="BT100" s="191">
        <v>0</v>
      </c>
      <c r="BU100" s="191">
        <v>0</v>
      </c>
      <c r="BV100" s="191">
        <v>0</v>
      </c>
      <c r="BW100" s="191">
        <v>0</v>
      </c>
      <c r="BX100" s="191">
        <v>0</v>
      </c>
      <c r="BY100" s="191">
        <v>0</v>
      </c>
      <c r="CA100" s="190">
        <v>3</v>
      </c>
      <c r="CB100" s="190">
        <v>0</v>
      </c>
      <c r="CC100" s="190">
        <v>0</v>
      </c>
      <c r="CD100" s="190">
        <v>0</v>
      </c>
      <c r="CE100" s="190">
        <v>0</v>
      </c>
      <c r="CF100" s="190">
        <v>0</v>
      </c>
      <c r="CG100" s="190">
        <v>0</v>
      </c>
      <c r="CH100" s="190">
        <v>0</v>
      </c>
      <c r="CI100" s="190">
        <v>0</v>
      </c>
      <c r="CJ100" s="190">
        <v>0</v>
      </c>
      <c r="CK100" s="190">
        <v>0</v>
      </c>
      <c r="CL100" s="190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642</v>
      </c>
      <c r="J101" s="56"/>
      <c r="K101" s="53"/>
      <c r="L101" s="60" t="s">
        <v>56</v>
      </c>
      <c r="M101" s="54">
        <f>U97</f>
        <v>10</v>
      </c>
      <c r="N101" s="58"/>
      <c r="O101" s="47"/>
      <c r="P101" s="51"/>
      <c r="Q101" s="48"/>
      <c r="R101" s="49" t="s">
        <v>57</v>
      </c>
      <c r="S101" s="49"/>
      <c r="T101" s="52">
        <f>I101+M101*2</f>
        <v>662</v>
      </c>
      <c r="U101" s="50"/>
      <c r="V101" s="29"/>
      <c r="W101" s="4"/>
      <c r="X101">
        <f>BA55</f>
        <v>7</v>
      </c>
      <c r="Y101">
        <f t="shared" si="144"/>
        <v>3</v>
      </c>
      <c r="Z101">
        <f t="shared" si="144"/>
        <v>0</v>
      </c>
      <c r="AA101">
        <f t="shared" si="144"/>
        <v>0</v>
      </c>
      <c r="AB101">
        <f t="shared" si="144"/>
        <v>0</v>
      </c>
      <c r="AC101">
        <f t="shared" si="144"/>
        <v>0</v>
      </c>
      <c r="AD101">
        <f t="shared" si="144"/>
        <v>0</v>
      </c>
      <c r="AE101">
        <f t="shared" si="144"/>
        <v>0</v>
      </c>
      <c r="AF101">
        <f t="shared" si="144"/>
        <v>0</v>
      </c>
      <c r="AG101">
        <f t="shared" si="144"/>
        <v>0</v>
      </c>
      <c r="AH101">
        <f t="shared" si="144"/>
        <v>0</v>
      </c>
      <c r="AI101">
        <f t="shared" si="144"/>
        <v>0</v>
      </c>
      <c r="AL101">
        <f t="shared" si="148"/>
        <v>0</v>
      </c>
      <c r="AM101">
        <f t="shared" si="149"/>
        <v>0</v>
      </c>
      <c r="AN101">
        <f t="shared" si="150"/>
        <v>0</v>
      </c>
      <c r="AO101">
        <f t="shared" si="151"/>
        <v>0</v>
      </c>
      <c r="AP101">
        <f t="shared" si="152"/>
        <v>0</v>
      </c>
      <c r="AQ101">
        <f t="shared" si="153"/>
        <v>0</v>
      </c>
      <c r="AR101">
        <f t="shared" si="154"/>
        <v>0</v>
      </c>
      <c r="AS101">
        <f t="shared" si="155"/>
        <v>0</v>
      </c>
      <c r="AT101">
        <f t="shared" si="156"/>
        <v>0</v>
      </c>
      <c r="AU101">
        <f t="shared" si="157"/>
        <v>0</v>
      </c>
      <c r="AV101">
        <f t="shared" si="158"/>
        <v>0</v>
      </c>
      <c r="AW101">
        <f t="shared" si="159"/>
        <v>0</v>
      </c>
      <c r="BA101" s="190">
        <f t="shared" si="160"/>
        <v>48</v>
      </c>
      <c r="BB101" s="190">
        <f t="shared" si="161"/>
        <v>8</v>
      </c>
      <c r="BC101" s="190">
        <f t="shared" si="162"/>
        <v>0</v>
      </c>
      <c r="BD101" s="190">
        <f t="shared" si="163"/>
        <v>0</v>
      </c>
      <c r="BE101" s="190">
        <f t="shared" si="164"/>
        <v>0</v>
      </c>
      <c r="BF101" s="190">
        <f t="shared" si="165"/>
        <v>0</v>
      </c>
      <c r="BG101" s="190">
        <f t="shared" si="166"/>
        <v>0</v>
      </c>
      <c r="BH101" s="190">
        <f t="shared" si="167"/>
        <v>0</v>
      </c>
      <c r="BI101" s="190">
        <f t="shared" si="168"/>
        <v>0</v>
      </c>
      <c r="BJ101" s="190">
        <f t="shared" si="169"/>
        <v>0</v>
      </c>
      <c r="BK101" s="190">
        <f t="shared" si="170"/>
        <v>0</v>
      </c>
      <c r="BL101" s="190">
        <f t="shared" si="171"/>
        <v>0</v>
      </c>
      <c r="BM101" s="70" t="s">
        <v>80</v>
      </c>
      <c r="BN101" s="191">
        <v>0</v>
      </c>
      <c r="BO101" s="191">
        <v>0</v>
      </c>
      <c r="BP101" s="191">
        <v>0</v>
      </c>
      <c r="BQ101" s="191">
        <v>0</v>
      </c>
      <c r="BR101" s="191">
        <v>0</v>
      </c>
      <c r="BS101" s="191">
        <v>0</v>
      </c>
      <c r="BT101" s="191">
        <v>0</v>
      </c>
      <c r="BU101" s="191">
        <v>0</v>
      </c>
      <c r="BV101" s="191">
        <v>0</v>
      </c>
      <c r="BW101" s="191">
        <v>0</v>
      </c>
      <c r="BX101" s="191">
        <v>0</v>
      </c>
      <c r="BY101" s="191">
        <v>0</v>
      </c>
      <c r="CA101" s="190">
        <v>1</v>
      </c>
      <c r="CB101" s="190">
        <v>0</v>
      </c>
      <c r="CC101" s="190">
        <v>0</v>
      </c>
      <c r="CD101" s="190">
        <v>0</v>
      </c>
      <c r="CE101" s="190">
        <v>0</v>
      </c>
      <c r="CF101" s="190">
        <v>0</v>
      </c>
      <c r="CG101" s="190">
        <v>0</v>
      </c>
      <c r="CH101" s="190">
        <v>0</v>
      </c>
      <c r="CI101" s="190">
        <v>0</v>
      </c>
      <c r="CJ101" s="190">
        <v>0</v>
      </c>
      <c r="CK101" s="190">
        <v>0</v>
      </c>
      <c r="CL101" s="190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16.840490797546011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17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190">
        <f t="shared" si="160"/>
        <v>22</v>
      </c>
      <c r="BB102" s="190">
        <f t="shared" si="161"/>
        <v>3</v>
      </c>
      <c r="BC102" s="190">
        <f t="shared" si="162"/>
        <v>0</v>
      </c>
      <c r="BD102" s="190">
        <f t="shared" si="163"/>
        <v>0</v>
      </c>
      <c r="BE102" s="190">
        <f t="shared" si="164"/>
        <v>0</v>
      </c>
      <c r="BF102" s="190">
        <f t="shared" si="165"/>
        <v>0</v>
      </c>
      <c r="BG102" s="190">
        <f t="shared" si="166"/>
        <v>0</v>
      </c>
      <c r="BH102" s="190">
        <f t="shared" si="167"/>
        <v>0</v>
      </c>
      <c r="BI102" s="190">
        <f t="shared" si="168"/>
        <v>0</v>
      </c>
      <c r="BJ102" s="190">
        <f t="shared" si="169"/>
        <v>0</v>
      </c>
      <c r="BK102" s="190">
        <f t="shared" si="170"/>
        <v>0</v>
      </c>
      <c r="BL102" s="190">
        <f t="shared" si="171"/>
        <v>0</v>
      </c>
      <c r="BM102" s="71"/>
      <c r="BN102" s="191">
        <v>0</v>
      </c>
      <c r="BO102" s="191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CA102" s="190">
        <v>2</v>
      </c>
      <c r="CB102" s="190">
        <v>0</v>
      </c>
      <c r="CC102" s="190">
        <v>0</v>
      </c>
      <c r="CD102" s="190">
        <v>0</v>
      </c>
      <c r="CE102" s="190">
        <v>0</v>
      </c>
      <c r="CF102" s="190">
        <v>0</v>
      </c>
      <c r="CG102" s="190">
        <v>0</v>
      </c>
      <c r="CH102" s="190">
        <v>0</v>
      </c>
      <c r="CI102" s="190">
        <v>0</v>
      </c>
      <c r="CJ102" s="190">
        <v>0</v>
      </c>
      <c r="CK102" s="190">
        <v>0</v>
      </c>
      <c r="CL102" s="190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190">
        <f t="shared" si="160"/>
        <v>15</v>
      </c>
      <c r="BB103" s="190">
        <f t="shared" si="161"/>
        <v>2</v>
      </c>
      <c r="BC103" s="190">
        <f t="shared" si="162"/>
        <v>1</v>
      </c>
      <c r="BD103" s="190">
        <f t="shared" si="163"/>
        <v>0</v>
      </c>
      <c r="BE103" s="190">
        <f t="shared" si="164"/>
        <v>0</v>
      </c>
      <c r="BF103" s="190">
        <f t="shared" si="165"/>
        <v>0</v>
      </c>
      <c r="BG103" s="190">
        <f t="shared" si="166"/>
        <v>0</v>
      </c>
      <c r="BH103" s="190">
        <f t="shared" si="167"/>
        <v>0</v>
      </c>
      <c r="BI103" s="190">
        <f t="shared" si="168"/>
        <v>0</v>
      </c>
      <c r="BJ103" s="190">
        <f t="shared" si="169"/>
        <v>0</v>
      </c>
      <c r="BK103" s="190">
        <f t="shared" si="170"/>
        <v>0</v>
      </c>
      <c r="BL103" s="190">
        <f t="shared" si="171"/>
        <v>0</v>
      </c>
      <c r="BM103" s="71"/>
      <c r="BN103" s="191">
        <v>0</v>
      </c>
      <c r="BO103" s="191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CA103" s="190">
        <v>0</v>
      </c>
      <c r="CB103" s="190">
        <v>0</v>
      </c>
      <c r="CC103" s="190">
        <v>0</v>
      </c>
      <c r="CD103" s="190">
        <v>0</v>
      </c>
      <c r="CE103" s="190">
        <v>0</v>
      </c>
      <c r="CF103" s="190">
        <v>0</v>
      </c>
      <c r="CG103" s="190">
        <v>0</v>
      </c>
      <c r="CH103" s="190">
        <v>0</v>
      </c>
      <c r="CI103" s="190">
        <v>0</v>
      </c>
      <c r="CJ103" s="190">
        <v>0</v>
      </c>
      <c r="CK103" s="190">
        <v>0</v>
      </c>
      <c r="CL103" s="190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190">
        <f t="shared" si="160"/>
        <v>10</v>
      </c>
      <c r="BB104" s="190">
        <f t="shared" si="161"/>
        <v>3</v>
      </c>
      <c r="BC104" s="190">
        <f t="shared" si="162"/>
        <v>0</v>
      </c>
      <c r="BD104" s="190">
        <f t="shared" si="163"/>
        <v>0</v>
      </c>
      <c r="BE104" s="190">
        <f t="shared" si="164"/>
        <v>0</v>
      </c>
      <c r="BF104" s="190">
        <f t="shared" si="165"/>
        <v>0</v>
      </c>
      <c r="BG104" s="190">
        <f t="shared" si="166"/>
        <v>0</v>
      </c>
      <c r="BH104" s="190">
        <f t="shared" si="167"/>
        <v>0</v>
      </c>
      <c r="BI104" s="190">
        <f t="shared" si="168"/>
        <v>0</v>
      </c>
      <c r="BJ104" s="190">
        <f t="shared" si="169"/>
        <v>0</v>
      </c>
      <c r="BK104" s="190">
        <f t="shared" si="170"/>
        <v>0</v>
      </c>
      <c r="BL104" s="190">
        <f t="shared" si="171"/>
        <v>0</v>
      </c>
      <c r="BM104" s="71"/>
      <c r="BN104" s="191">
        <v>0</v>
      </c>
      <c r="BO104" s="191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CA104" s="190">
        <v>1</v>
      </c>
      <c r="CB104" s="190">
        <v>0</v>
      </c>
      <c r="CC104" s="190">
        <v>0</v>
      </c>
      <c r="CD104" s="190">
        <v>0</v>
      </c>
      <c r="CE104" s="190">
        <v>0</v>
      </c>
      <c r="CF104" s="190">
        <v>0</v>
      </c>
      <c r="CG104" s="190">
        <v>0</v>
      </c>
      <c r="CH104" s="190">
        <v>0</v>
      </c>
      <c r="CI104" s="190">
        <v>0</v>
      </c>
      <c r="CJ104" s="190">
        <v>0</v>
      </c>
      <c r="CK104" s="190">
        <v>0</v>
      </c>
      <c r="CL104" s="190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191">
        <f>BN99+CA99</f>
        <v>12</v>
      </c>
      <c r="BB105" s="191">
        <f t="shared" si="161"/>
        <v>1</v>
      </c>
      <c r="BC105" s="191">
        <f t="shared" si="162"/>
        <v>0</v>
      </c>
      <c r="BD105" s="191">
        <f t="shared" si="163"/>
        <v>0</v>
      </c>
      <c r="BE105" s="191">
        <f t="shared" si="164"/>
        <v>0</v>
      </c>
      <c r="BF105" s="191">
        <f t="shared" si="165"/>
        <v>0</v>
      </c>
      <c r="BG105" s="191">
        <f t="shared" si="166"/>
        <v>0</v>
      </c>
      <c r="BH105" s="191">
        <f t="shared" si="167"/>
        <v>0</v>
      </c>
      <c r="BI105" s="191">
        <f t="shared" si="168"/>
        <v>0</v>
      </c>
      <c r="BJ105" s="191">
        <f t="shared" si="169"/>
        <v>0</v>
      </c>
      <c r="BK105" s="191">
        <f t="shared" si="170"/>
        <v>0</v>
      </c>
      <c r="BL105" s="191">
        <f t="shared" si="171"/>
        <v>0</v>
      </c>
      <c r="BM105" s="71"/>
      <c r="BN105" s="191">
        <v>0</v>
      </c>
      <c r="BO105" s="191">
        <v>0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CA105" s="190">
        <v>11</v>
      </c>
      <c r="CB105" s="190">
        <v>0</v>
      </c>
      <c r="CC105" s="190">
        <v>0</v>
      </c>
      <c r="CD105" s="190">
        <v>0</v>
      </c>
      <c r="CE105" s="190">
        <v>0</v>
      </c>
      <c r="CF105" s="190">
        <v>0</v>
      </c>
      <c r="CG105" s="190">
        <v>0</v>
      </c>
      <c r="CH105" s="190">
        <v>0</v>
      </c>
      <c r="CI105" s="190">
        <v>0</v>
      </c>
      <c r="CJ105" s="190">
        <v>0</v>
      </c>
      <c r="CK105" s="190">
        <v>0</v>
      </c>
      <c r="CL105" s="190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191">
        <f t="shared" ref="BA106:BA128" si="172">BN100+CA100</f>
        <v>3</v>
      </c>
      <c r="BB106" s="191">
        <f t="shared" ref="BB106:BB129" si="173">BO100+CB100</f>
        <v>0</v>
      </c>
      <c r="BC106" s="191">
        <f t="shared" ref="BC106:BC129" si="174">BP100+CC100</f>
        <v>0</v>
      </c>
      <c r="BD106" s="191">
        <f t="shared" ref="BD106:BD129" si="175">BQ100+CD100</f>
        <v>0</v>
      </c>
      <c r="BE106" s="191">
        <f t="shared" ref="BE106:BE129" si="176">BR100+CE100</f>
        <v>0</v>
      </c>
      <c r="BF106" s="191">
        <f t="shared" ref="BF106:BF129" si="177">BS100+CF100</f>
        <v>0</v>
      </c>
      <c r="BG106" s="191">
        <f t="shared" ref="BG106:BG129" si="178">BT100+CG100</f>
        <v>0</v>
      </c>
      <c r="BH106" s="191">
        <f t="shared" ref="BH106:BH129" si="179">BU100+CH100</f>
        <v>0</v>
      </c>
      <c r="BI106" s="191">
        <f t="shared" ref="BI106:BI129" si="180">BV100+CI100</f>
        <v>0</v>
      </c>
      <c r="BJ106" s="191">
        <f t="shared" ref="BJ106:BJ128" si="181">BW100+CJ100</f>
        <v>0</v>
      </c>
      <c r="BK106" s="191">
        <f t="shared" ref="BK106:BK129" si="182">BX100+CK100</f>
        <v>0</v>
      </c>
      <c r="BL106" s="191">
        <f t="shared" ref="BL106:BL129" si="183">BY100+CL100</f>
        <v>0</v>
      </c>
      <c r="BM106" s="71"/>
      <c r="BN106" s="191">
        <v>0</v>
      </c>
      <c r="BO106" s="191">
        <v>0</v>
      </c>
      <c r="BP106" s="191">
        <v>0</v>
      </c>
      <c r="BQ106" s="191">
        <v>0</v>
      </c>
      <c r="BR106" s="191">
        <v>0</v>
      </c>
      <c r="BS106" s="191">
        <v>0</v>
      </c>
      <c r="BT106" s="191">
        <v>0</v>
      </c>
      <c r="BU106" s="191">
        <v>0</v>
      </c>
      <c r="BV106" s="191">
        <v>0</v>
      </c>
      <c r="BW106" s="191">
        <v>0</v>
      </c>
      <c r="BX106" s="191">
        <v>0</v>
      </c>
      <c r="BY106" s="191">
        <v>0</v>
      </c>
      <c r="CA106" s="190">
        <v>19</v>
      </c>
      <c r="CB106" s="190">
        <v>2</v>
      </c>
      <c r="CC106" s="190">
        <v>0</v>
      </c>
      <c r="CD106" s="190">
        <v>0</v>
      </c>
      <c r="CE106" s="190">
        <v>0</v>
      </c>
      <c r="CF106" s="190">
        <v>0</v>
      </c>
      <c r="CG106" s="190">
        <v>0</v>
      </c>
      <c r="CH106" s="190">
        <v>0</v>
      </c>
      <c r="CI106" s="190">
        <v>0</v>
      </c>
      <c r="CJ106" s="190">
        <v>0</v>
      </c>
      <c r="CK106" s="190">
        <v>0</v>
      </c>
      <c r="CL106" s="190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191">
        <f t="shared" si="172"/>
        <v>1</v>
      </c>
      <c r="BB107" s="191">
        <f t="shared" si="173"/>
        <v>0</v>
      </c>
      <c r="BC107" s="191">
        <f t="shared" si="174"/>
        <v>0</v>
      </c>
      <c r="BD107" s="191">
        <f t="shared" si="175"/>
        <v>0</v>
      </c>
      <c r="BE107" s="191">
        <f t="shared" si="176"/>
        <v>0</v>
      </c>
      <c r="BF107" s="191">
        <f t="shared" si="177"/>
        <v>0</v>
      </c>
      <c r="BG107" s="191">
        <f t="shared" si="178"/>
        <v>0</v>
      </c>
      <c r="BH107" s="191">
        <f t="shared" si="179"/>
        <v>0</v>
      </c>
      <c r="BI107" s="191">
        <f t="shared" si="180"/>
        <v>0</v>
      </c>
      <c r="BJ107" s="191">
        <f t="shared" si="181"/>
        <v>0</v>
      </c>
      <c r="BK107" s="191">
        <f t="shared" si="182"/>
        <v>0</v>
      </c>
      <c r="BL107" s="191">
        <f t="shared" si="183"/>
        <v>0</v>
      </c>
      <c r="BM107" s="71"/>
      <c r="BN107" s="191">
        <v>0</v>
      </c>
      <c r="BO107" s="191">
        <v>0</v>
      </c>
      <c r="BP107" s="191">
        <v>0</v>
      </c>
      <c r="BQ107" s="191">
        <v>0</v>
      </c>
      <c r="BR107" s="191">
        <v>0</v>
      </c>
      <c r="BS107" s="191">
        <v>0</v>
      </c>
      <c r="BT107" s="191">
        <v>0</v>
      </c>
      <c r="BU107" s="191">
        <v>0</v>
      </c>
      <c r="BV107" s="191">
        <v>0</v>
      </c>
      <c r="BW107" s="191">
        <v>0</v>
      </c>
      <c r="BX107" s="191">
        <v>0</v>
      </c>
      <c r="BY107" s="191">
        <v>0</v>
      </c>
      <c r="CA107" s="190">
        <v>40</v>
      </c>
      <c r="CB107" s="190">
        <v>2</v>
      </c>
      <c r="CC107" s="190">
        <v>0</v>
      </c>
      <c r="CD107" s="190">
        <v>0</v>
      </c>
      <c r="CE107" s="190">
        <v>0</v>
      </c>
      <c r="CF107" s="190">
        <v>0</v>
      </c>
      <c r="CG107" s="190">
        <v>0</v>
      </c>
      <c r="CH107" s="190">
        <v>0</v>
      </c>
      <c r="CI107" s="190">
        <v>0</v>
      </c>
      <c r="CJ107" s="190">
        <v>0</v>
      </c>
      <c r="CK107" s="190">
        <v>0</v>
      </c>
      <c r="CL107" s="190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191">
        <f t="shared" si="172"/>
        <v>2</v>
      </c>
      <c r="BB108" s="191">
        <f t="shared" si="173"/>
        <v>0</v>
      </c>
      <c r="BC108" s="191">
        <f t="shared" si="174"/>
        <v>0</v>
      </c>
      <c r="BD108" s="191">
        <f t="shared" si="175"/>
        <v>0</v>
      </c>
      <c r="BE108" s="191">
        <f t="shared" si="176"/>
        <v>0</v>
      </c>
      <c r="BF108" s="191">
        <f t="shared" si="177"/>
        <v>0</v>
      </c>
      <c r="BG108" s="191">
        <f t="shared" si="178"/>
        <v>0</v>
      </c>
      <c r="BH108" s="191">
        <f t="shared" si="179"/>
        <v>0</v>
      </c>
      <c r="BI108" s="191">
        <f t="shared" si="180"/>
        <v>0</v>
      </c>
      <c r="BJ108" s="191">
        <f t="shared" si="181"/>
        <v>0</v>
      </c>
      <c r="BK108" s="191">
        <f t="shared" si="182"/>
        <v>0</v>
      </c>
      <c r="BL108" s="191">
        <f t="shared" si="183"/>
        <v>0</v>
      </c>
      <c r="BM108" s="71"/>
      <c r="BN108" s="191">
        <v>2</v>
      </c>
      <c r="BO108" s="191">
        <v>0</v>
      </c>
      <c r="BP108" s="191">
        <v>0</v>
      </c>
      <c r="BQ108" s="191">
        <v>0</v>
      </c>
      <c r="BR108" s="191">
        <v>0</v>
      </c>
      <c r="BS108" s="191">
        <v>0</v>
      </c>
      <c r="BT108" s="191">
        <v>0</v>
      </c>
      <c r="BU108" s="191">
        <v>0</v>
      </c>
      <c r="BV108" s="191">
        <v>0</v>
      </c>
      <c r="BW108" s="191">
        <v>0</v>
      </c>
      <c r="BX108" s="191">
        <v>0</v>
      </c>
      <c r="BY108" s="191">
        <v>0</v>
      </c>
      <c r="CA108" s="190">
        <v>35</v>
      </c>
      <c r="CB108" s="190">
        <v>2</v>
      </c>
      <c r="CC108" s="190">
        <v>0</v>
      </c>
      <c r="CD108" s="190">
        <v>0</v>
      </c>
      <c r="CE108" s="190">
        <v>0</v>
      </c>
      <c r="CF108" s="190">
        <v>0</v>
      </c>
      <c r="CG108" s="190">
        <v>0</v>
      </c>
      <c r="CH108" s="190">
        <v>0</v>
      </c>
      <c r="CI108" s="190">
        <v>0</v>
      </c>
      <c r="CJ108" s="190">
        <v>0</v>
      </c>
      <c r="CK108" s="190">
        <v>0</v>
      </c>
      <c r="CL108" s="190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191">
        <f t="shared" si="172"/>
        <v>0</v>
      </c>
      <c r="BB109" s="191">
        <f t="shared" si="173"/>
        <v>0</v>
      </c>
      <c r="BC109" s="191">
        <f t="shared" si="174"/>
        <v>0</v>
      </c>
      <c r="BD109" s="191">
        <f t="shared" si="175"/>
        <v>0</v>
      </c>
      <c r="BE109" s="191">
        <f t="shared" si="176"/>
        <v>0</v>
      </c>
      <c r="BF109" s="191">
        <f t="shared" si="177"/>
        <v>0</v>
      </c>
      <c r="BG109" s="191">
        <f t="shared" si="178"/>
        <v>0</v>
      </c>
      <c r="BH109" s="191">
        <f t="shared" si="179"/>
        <v>0</v>
      </c>
      <c r="BI109" s="191">
        <f t="shared" si="180"/>
        <v>0</v>
      </c>
      <c r="BJ109" s="191">
        <f t="shared" si="181"/>
        <v>0</v>
      </c>
      <c r="BK109" s="191">
        <f t="shared" si="182"/>
        <v>0</v>
      </c>
      <c r="BL109" s="191">
        <f t="shared" si="183"/>
        <v>0</v>
      </c>
      <c r="BM109" s="71"/>
      <c r="BN109" s="191">
        <v>1</v>
      </c>
      <c r="BO109" s="191">
        <v>0</v>
      </c>
      <c r="BP109" s="191">
        <v>0</v>
      </c>
      <c r="BQ109" s="191">
        <v>0</v>
      </c>
      <c r="BR109" s="191">
        <v>0</v>
      </c>
      <c r="BS109" s="191">
        <v>0</v>
      </c>
      <c r="BT109" s="191">
        <v>0</v>
      </c>
      <c r="BU109" s="191">
        <v>0</v>
      </c>
      <c r="BV109" s="191">
        <v>0</v>
      </c>
      <c r="BW109" s="191">
        <v>0</v>
      </c>
      <c r="BX109" s="191">
        <v>0</v>
      </c>
      <c r="BY109" s="191">
        <v>0</v>
      </c>
      <c r="CA109" s="190">
        <v>36</v>
      </c>
      <c r="CB109" s="190">
        <v>2</v>
      </c>
      <c r="CC109" s="190">
        <v>0</v>
      </c>
      <c r="CD109" s="190">
        <v>0</v>
      </c>
      <c r="CE109" s="190">
        <v>0</v>
      </c>
      <c r="CF109" s="190">
        <v>0</v>
      </c>
      <c r="CG109" s="190">
        <v>0</v>
      </c>
      <c r="CH109" s="190">
        <v>0</v>
      </c>
      <c r="CI109" s="190">
        <v>0</v>
      </c>
      <c r="CJ109" s="190">
        <v>0</v>
      </c>
      <c r="CK109" s="190">
        <v>0</v>
      </c>
      <c r="CL109" s="190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191">
        <f t="shared" si="172"/>
        <v>1</v>
      </c>
      <c r="BB110" s="191">
        <f t="shared" si="173"/>
        <v>0</v>
      </c>
      <c r="BC110" s="191">
        <f t="shared" si="174"/>
        <v>0</v>
      </c>
      <c r="BD110" s="191">
        <f t="shared" si="175"/>
        <v>0</v>
      </c>
      <c r="BE110" s="191">
        <f t="shared" si="176"/>
        <v>0</v>
      </c>
      <c r="BF110" s="191">
        <f t="shared" si="177"/>
        <v>0</v>
      </c>
      <c r="BG110" s="191">
        <f t="shared" si="178"/>
        <v>0</v>
      </c>
      <c r="BH110" s="191">
        <f t="shared" si="179"/>
        <v>0</v>
      </c>
      <c r="BI110" s="191">
        <f t="shared" si="180"/>
        <v>0</v>
      </c>
      <c r="BJ110" s="191">
        <f t="shared" si="181"/>
        <v>0</v>
      </c>
      <c r="BK110" s="191">
        <f t="shared" si="182"/>
        <v>0</v>
      </c>
      <c r="BL110" s="191">
        <f t="shared" si="183"/>
        <v>0</v>
      </c>
      <c r="BM110" s="71"/>
      <c r="BN110" s="191">
        <v>4</v>
      </c>
      <c r="BO110" s="191">
        <v>0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CA110" s="190">
        <v>44</v>
      </c>
      <c r="CB110" s="190">
        <v>3</v>
      </c>
      <c r="CC110" s="190">
        <v>0</v>
      </c>
      <c r="CD110" s="190">
        <v>0</v>
      </c>
      <c r="CE110" s="190">
        <v>0</v>
      </c>
      <c r="CF110" s="190">
        <v>0</v>
      </c>
      <c r="CG110" s="190">
        <v>0</v>
      </c>
      <c r="CH110" s="190">
        <v>0</v>
      </c>
      <c r="CI110" s="190">
        <v>0</v>
      </c>
      <c r="CJ110" s="190">
        <v>0</v>
      </c>
      <c r="CK110" s="190">
        <v>0</v>
      </c>
      <c r="CL110" s="190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191">
        <f t="shared" si="172"/>
        <v>11</v>
      </c>
      <c r="BB111" s="191">
        <f t="shared" si="173"/>
        <v>0</v>
      </c>
      <c r="BC111" s="191">
        <f t="shared" si="174"/>
        <v>0</v>
      </c>
      <c r="BD111" s="191">
        <f t="shared" si="175"/>
        <v>0</v>
      </c>
      <c r="BE111" s="191">
        <f t="shared" si="176"/>
        <v>0</v>
      </c>
      <c r="BF111" s="191">
        <f t="shared" si="177"/>
        <v>0</v>
      </c>
      <c r="BG111" s="191">
        <f t="shared" si="178"/>
        <v>0</v>
      </c>
      <c r="BH111" s="191">
        <f t="shared" si="179"/>
        <v>0</v>
      </c>
      <c r="BI111" s="191">
        <f t="shared" si="180"/>
        <v>0</v>
      </c>
      <c r="BJ111" s="191">
        <f t="shared" si="181"/>
        <v>0</v>
      </c>
      <c r="BK111" s="191">
        <f t="shared" si="182"/>
        <v>0</v>
      </c>
      <c r="BL111" s="191">
        <f t="shared" si="183"/>
        <v>0</v>
      </c>
      <c r="BM111" s="71"/>
      <c r="BN111" s="191">
        <v>0</v>
      </c>
      <c r="BO111" s="191">
        <v>0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CA111" s="190">
        <v>34</v>
      </c>
      <c r="CB111" s="190">
        <v>3</v>
      </c>
      <c r="CC111" s="190">
        <v>0</v>
      </c>
      <c r="CD111" s="190">
        <v>0</v>
      </c>
      <c r="CE111" s="190">
        <v>0</v>
      </c>
      <c r="CF111" s="190">
        <v>0</v>
      </c>
      <c r="CG111" s="190">
        <v>0</v>
      </c>
      <c r="CH111" s="190">
        <v>0</v>
      </c>
      <c r="CI111" s="190">
        <v>0</v>
      </c>
      <c r="CJ111" s="190">
        <v>0</v>
      </c>
      <c r="CK111" s="190">
        <v>0</v>
      </c>
      <c r="CL111" s="190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191">
        <f t="shared" si="172"/>
        <v>19</v>
      </c>
      <c r="BB112" s="191">
        <f t="shared" si="173"/>
        <v>2</v>
      </c>
      <c r="BC112" s="191">
        <f t="shared" si="174"/>
        <v>0</v>
      </c>
      <c r="BD112" s="191">
        <f t="shared" si="175"/>
        <v>0</v>
      </c>
      <c r="BE112" s="191">
        <f t="shared" si="176"/>
        <v>0</v>
      </c>
      <c r="BF112" s="191">
        <f t="shared" si="177"/>
        <v>0</v>
      </c>
      <c r="BG112" s="191">
        <f t="shared" si="178"/>
        <v>0</v>
      </c>
      <c r="BH112" s="191">
        <f t="shared" si="179"/>
        <v>0</v>
      </c>
      <c r="BI112" s="191">
        <f t="shared" si="180"/>
        <v>0</v>
      </c>
      <c r="BJ112" s="191">
        <f t="shared" si="181"/>
        <v>0</v>
      </c>
      <c r="BK112" s="191">
        <f t="shared" si="182"/>
        <v>0</v>
      </c>
      <c r="BL112" s="191">
        <f t="shared" si="183"/>
        <v>0</v>
      </c>
      <c r="BM112" s="71"/>
      <c r="BN112" s="191">
        <v>0</v>
      </c>
      <c r="BO112" s="191">
        <v>0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CA112" s="190">
        <v>30</v>
      </c>
      <c r="CB112" s="190">
        <v>4</v>
      </c>
      <c r="CC112" s="190">
        <v>1</v>
      </c>
      <c r="CD112" s="190">
        <v>0</v>
      </c>
      <c r="CE112" s="190">
        <v>0</v>
      </c>
      <c r="CF112" s="190">
        <v>0</v>
      </c>
      <c r="CG112" s="190">
        <v>0</v>
      </c>
      <c r="CH112" s="190">
        <v>0</v>
      </c>
      <c r="CI112" s="190">
        <v>0</v>
      </c>
      <c r="CJ112" s="190">
        <v>0</v>
      </c>
      <c r="CK112" s="190">
        <v>0</v>
      </c>
      <c r="CL112" s="190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191">
        <f t="shared" si="172"/>
        <v>40</v>
      </c>
      <c r="BB113" s="191">
        <f t="shared" si="173"/>
        <v>2</v>
      </c>
      <c r="BC113" s="191">
        <f t="shared" si="174"/>
        <v>0</v>
      </c>
      <c r="BD113" s="191">
        <f t="shared" si="175"/>
        <v>0</v>
      </c>
      <c r="BE113" s="191">
        <f t="shared" si="176"/>
        <v>0</v>
      </c>
      <c r="BF113" s="191">
        <f t="shared" si="177"/>
        <v>0</v>
      </c>
      <c r="BG113" s="191">
        <f t="shared" si="178"/>
        <v>0</v>
      </c>
      <c r="BH113" s="191">
        <f t="shared" si="179"/>
        <v>0</v>
      </c>
      <c r="BI113" s="191">
        <f t="shared" si="180"/>
        <v>0</v>
      </c>
      <c r="BJ113" s="191">
        <f t="shared" si="181"/>
        <v>0</v>
      </c>
      <c r="BK113" s="191">
        <f t="shared" si="182"/>
        <v>0</v>
      </c>
      <c r="BL113" s="191">
        <f t="shared" si="183"/>
        <v>0</v>
      </c>
      <c r="BM113" s="71"/>
      <c r="BN113" s="191">
        <v>0</v>
      </c>
      <c r="BO113" s="191">
        <v>0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CA113" s="190">
        <v>42</v>
      </c>
      <c r="CB113" s="190">
        <v>6</v>
      </c>
      <c r="CC113" s="190">
        <v>0</v>
      </c>
      <c r="CD113" s="190">
        <v>0</v>
      </c>
      <c r="CE113" s="190">
        <v>0</v>
      </c>
      <c r="CF113" s="190">
        <v>0</v>
      </c>
      <c r="CG113" s="190">
        <v>0</v>
      </c>
      <c r="CH113" s="190">
        <v>0</v>
      </c>
      <c r="CI113" s="190">
        <v>0</v>
      </c>
      <c r="CJ113" s="190">
        <v>0</v>
      </c>
      <c r="CK113" s="190">
        <v>0</v>
      </c>
      <c r="CL113" s="190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191">
        <f t="shared" si="172"/>
        <v>37</v>
      </c>
      <c r="BB114" s="191">
        <f t="shared" si="173"/>
        <v>2</v>
      </c>
      <c r="BC114" s="191">
        <f t="shared" si="174"/>
        <v>0</v>
      </c>
      <c r="BD114" s="191">
        <f t="shared" si="175"/>
        <v>0</v>
      </c>
      <c r="BE114" s="191">
        <f t="shared" si="176"/>
        <v>0</v>
      </c>
      <c r="BF114" s="191">
        <f t="shared" si="177"/>
        <v>0</v>
      </c>
      <c r="BG114" s="191">
        <f t="shared" si="178"/>
        <v>0</v>
      </c>
      <c r="BH114" s="191">
        <f t="shared" si="179"/>
        <v>0</v>
      </c>
      <c r="BI114" s="191">
        <f t="shared" si="180"/>
        <v>0</v>
      </c>
      <c r="BJ114" s="191">
        <f t="shared" si="181"/>
        <v>0</v>
      </c>
      <c r="BK114" s="191">
        <f t="shared" si="182"/>
        <v>0</v>
      </c>
      <c r="BL114" s="191">
        <f t="shared" si="183"/>
        <v>0</v>
      </c>
      <c r="BM114" s="71"/>
      <c r="BN114" s="191">
        <v>0</v>
      </c>
      <c r="BO114" s="191">
        <v>0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CA114" s="190">
        <v>53</v>
      </c>
      <c r="CB114" s="190">
        <v>12</v>
      </c>
      <c r="CC114" s="190">
        <v>0</v>
      </c>
      <c r="CD114" s="190">
        <v>0</v>
      </c>
      <c r="CE114" s="190">
        <v>0</v>
      </c>
      <c r="CF114" s="190">
        <v>0</v>
      </c>
      <c r="CG114" s="190">
        <v>0</v>
      </c>
      <c r="CH114" s="190">
        <v>0</v>
      </c>
      <c r="CI114" s="190">
        <v>0</v>
      </c>
      <c r="CJ114" s="190">
        <v>0</v>
      </c>
      <c r="CK114" s="190">
        <v>0</v>
      </c>
      <c r="CL114" s="190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191">
        <f t="shared" si="172"/>
        <v>37</v>
      </c>
      <c r="BB115" s="191">
        <f t="shared" si="173"/>
        <v>2</v>
      </c>
      <c r="BC115" s="191">
        <f t="shared" si="174"/>
        <v>0</v>
      </c>
      <c r="BD115" s="191">
        <f t="shared" si="175"/>
        <v>0</v>
      </c>
      <c r="BE115" s="191">
        <f t="shared" si="176"/>
        <v>0</v>
      </c>
      <c r="BF115" s="191">
        <f t="shared" si="177"/>
        <v>0</v>
      </c>
      <c r="BG115" s="191">
        <f t="shared" si="178"/>
        <v>0</v>
      </c>
      <c r="BH115" s="191">
        <f t="shared" si="179"/>
        <v>0</v>
      </c>
      <c r="BI115" s="191">
        <f t="shared" si="180"/>
        <v>0</v>
      </c>
      <c r="BJ115" s="191">
        <f t="shared" si="181"/>
        <v>0</v>
      </c>
      <c r="BK115" s="191">
        <f t="shared" si="182"/>
        <v>0</v>
      </c>
      <c r="BL115" s="191">
        <f t="shared" si="183"/>
        <v>0</v>
      </c>
      <c r="BM115" s="71"/>
      <c r="BN115" s="191">
        <v>0</v>
      </c>
      <c r="BO115" s="191">
        <v>0</v>
      </c>
      <c r="BP115" s="191">
        <v>0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CA115" s="190">
        <v>63</v>
      </c>
      <c r="CB115" s="190">
        <v>4</v>
      </c>
      <c r="CC115" s="190">
        <v>0</v>
      </c>
      <c r="CD115" s="190">
        <v>0</v>
      </c>
      <c r="CE115" s="190">
        <v>0</v>
      </c>
      <c r="CF115" s="190">
        <v>0</v>
      </c>
      <c r="CG115" s="190">
        <v>0</v>
      </c>
      <c r="CH115" s="190">
        <v>0</v>
      </c>
      <c r="CI115" s="190">
        <v>0</v>
      </c>
      <c r="CJ115" s="190">
        <v>0</v>
      </c>
      <c r="CK115" s="190">
        <v>0</v>
      </c>
      <c r="CL115" s="190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191">
        <f t="shared" si="172"/>
        <v>48</v>
      </c>
      <c r="BB116" s="191">
        <f t="shared" si="173"/>
        <v>3</v>
      </c>
      <c r="BC116" s="191">
        <f t="shared" si="174"/>
        <v>0</v>
      </c>
      <c r="BD116" s="191">
        <f t="shared" si="175"/>
        <v>0</v>
      </c>
      <c r="BE116" s="191">
        <f t="shared" si="176"/>
        <v>0</v>
      </c>
      <c r="BF116" s="191">
        <f t="shared" si="177"/>
        <v>0</v>
      </c>
      <c r="BG116" s="191">
        <f t="shared" si="178"/>
        <v>0</v>
      </c>
      <c r="BH116" s="191">
        <f t="shared" si="179"/>
        <v>0</v>
      </c>
      <c r="BI116" s="191">
        <f t="shared" si="180"/>
        <v>0</v>
      </c>
      <c r="BJ116" s="191">
        <f t="shared" si="181"/>
        <v>0</v>
      </c>
      <c r="BK116" s="191">
        <f t="shared" si="182"/>
        <v>0</v>
      </c>
      <c r="BL116" s="191">
        <f t="shared" si="183"/>
        <v>0</v>
      </c>
      <c r="BM116" s="71"/>
      <c r="BN116" s="191">
        <v>1</v>
      </c>
      <c r="BO116" s="191">
        <v>0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CA116" s="190">
        <v>69</v>
      </c>
      <c r="CB116" s="190">
        <v>6</v>
      </c>
      <c r="CC116" s="190">
        <v>0</v>
      </c>
      <c r="CD116" s="190">
        <v>0</v>
      </c>
      <c r="CE116" s="190">
        <v>0</v>
      </c>
      <c r="CF116" s="190">
        <v>0</v>
      </c>
      <c r="CG116" s="190">
        <v>0</v>
      </c>
      <c r="CH116" s="190">
        <v>0</v>
      </c>
      <c r="CI116" s="190">
        <v>0</v>
      </c>
      <c r="CJ116" s="190">
        <v>0</v>
      </c>
      <c r="CK116" s="190">
        <v>0</v>
      </c>
      <c r="CL116" s="190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191">
        <f t="shared" si="172"/>
        <v>34</v>
      </c>
      <c r="BB117" s="191">
        <f t="shared" si="173"/>
        <v>3</v>
      </c>
      <c r="BC117" s="191">
        <f t="shared" si="174"/>
        <v>0</v>
      </c>
      <c r="BD117" s="191">
        <f t="shared" si="175"/>
        <v>0</v>
      </c>
      <c r="BE117" s="191">
        <f t="shared" si="176"/>
        <v>0</v>
      </c>
      <c r="BF117" s="191">
        <f t="shared" si="177"/>
        <v>0</v>
      </c>
      <c r="BG117" s="191">
        <f t="shared" si="178"/>
        <v>0</v>
      </c>
      <c r="BH117" s="191">
        <f t="shared" si="179"/>
        <v>0</v>
      </c>
      <c r="BI117" s="191">
        <f t="shared" si="180"/>
        <v>0</v>
      </c>
      <c r="BJ117" s="191">
        <f t="shared" si="181"/>
        <v>0</v>
      </c>
      <c r="BK117" s="191">
        <f t="shared" si="182"/>
        <v>0</v>
      </c>
      <c r="BL117" s="191">
        <f t="shared" si="183"/>
        <v>0</v>
      </c>
      <c r="BM117" s="71"/>
      <c r="BN117" s="191">
        <v>0</v>
      </c>
      <c r="BO117" s="191">
        <v>0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CA117" s="190">
        <v>67</v>
      </c>
      <c r="CB117" s="190">
        <v>9</v>
      </c>
      <c r="CC117" s="190">
        <v>1</v>
      </c>
      <c r="CD117" s="190">
        <v>0</v>
      </c>
      <c r="CE117" s="190">
        <v>0</v>
      </c>
      <c r="CF117" s="190">
        <v>0</v>
      </c>
      <c r="CG117" s="190">
        <v>0</v>
      </c>
      <c r="CH117" s="190">
        <v>0</v>
      </c>
      <c r="CI117" s="190">
        <v>0</v>
      </c>
      <c r="CJ117" s="190">
        <v>0</v>
      </c>
      <c r="CK117" s="190">
        <v>0</v>
      </c>
      <c r="CL117" s="190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191">
        <f t="shared" si="172"/>
        <v>30</v>
      </c>
      <c r="BB118" s="191">
        <f t="shared" si="173"/>
        <v>4</v>
      </c>
      <c r="BC118" s="191">
        <f t="shared" si="174"/>
        <v>1</v>
      </c>
      <c r="BD118" s="191">
        <f t="shared" si="175"/>
        <v>0</v>
      </c>
      <c r="BE118" s="191">
        <f t="shared" si="176"/>
        <v>0</v>
      </c>
      <c r="BF118" s="191">
        <f t="shared" si="177"/>
        <v>0</v>
      </c>
      <c r="BG118" s="191">
        <f t="shared" si="178"/>
        <v>0</v>
      </c>
      <c r="BH118" s="191">
        <f t="shared" si="179"/>
        <v>0</v>
      </c>
      <c r="BI118" s="191">
        <f t="shared" si="180"/>
        <v>0</v>
      </c>
      <c r="BJ118" s="191">
        <f t="shared" si="181"/>
        <v>0</v>
      </c>
      <c r="BK118" s="191">
        <f t="shared" si="182"/>
        <v>0</v>
      </c>
      <c r="BL118" s="191">
        <f t="shared" si="183"/>
        <v>0</v>
      </c>
      <c r="BM118" s="71"/>
      <c r="BN118" s="191">
        <v>0</v>
      </c>
      <c r="BO118" s="191">
        <v>1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CA118" s="190">
        <v>52</v>
      </c>
      <c r="CB118" s="190">
        <v>8</v>
      </c>
      <c r="CC118" s="190">
        <v>0</v>
      </c>
      <c r="CD118" s="190">
        <v>0</v>
      </c>
      <c r="CE118" s="190">
        <v>0</v>
      </c>
      <c r="CF118" s="190">
        <v>0</v>
      </c>
      <c r="CG118" s="190">
        <v>0</v>
      </c>
      <c r="CH118" s="190">
        <v>0</v>
      </c>
      <c r="CI118" s="190">
        <v>0</v>
      </c>
      <c r="CJ118" s="190">
        <v>0</v>
      </c>
      <c r="CK118" s="190">
        <v>0</v>
      </c>
      <c r="CL118" s="190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191">
        <f t="shared" si="172"/>
        <v>42</v>
      </c>
      <c r="BB119" s="191">
        <f t="shared" si="173"/>
        <v>6</v>
      </c>
      <c r="BC119" s="191">
        <f t="shared" si="174"/>
        <v>0</v>
      </c>
      <c r="BD119" s="191">
        <f t="shared" si="175"/>
        <v>0</v>
      </c>
      <c r="BE119" s="191">
        <f t="shared" si="176"/>
        <v>0</v>
      </c>
      <c r="BF119" s="191">
        <f t="shared" si="177"/>
        <v>0</v>
      </c>
      <c r="BG119" s="191">
        <f t="shared" si="178"/>
        <v>0</v>
      </c>
      <c r="BH119" s="191">
        <f t="shared" si="179"/>
        <v>0</v>
      </c>
      <c r="BI119" s="191">
        <f t="shared" si="180"/>
        <v>0</v>
      </c>
      <c r="BJ119" s="191">
        <f t="shared" si="181"/>
        <v>0</v>
      </c>
      <c r="BK119" s="191">
        <f t="shared" si="182"/>
        <v>0</v>
      </c>
      <c r="BL119" s="191">
        <f t="shared" si="183"/>
        <v>0</v>
      </c>
      <c r="BM119" s="71"/>
      <c r="BN119" s="191">
        <v>2</v>
      </c>
      <c r="BO119" s="191">
        <v>1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CA119" s="190">
        <v>40</v>
      </c>
      <c r="CB119" s="190">
        <v>9</v>
      </c>
      <c r="CC119" s="190">
        <v>2</v>
      </c>
      <c r="CD119" s="190">
        <v>0</v>
      </c>
      <c r="CE119" s="190">
        <v>0</v>
      </c>
      <c r="CF119" s="190">
        <v>0</v>
      </c>
      <c r="CG119" s="190">
        <v>0</v>
      </c>
      <c r="CH119" s="190">
        <v>0</v>
      </c>
      <c r="CI119" s="190">
        <v>0</v>
      </c>
      <c r="CJ119" s="190">
        <v>0</v>
      </c>
      <c r="CK119" s="190">
        <v>0</v>
      </c>
      <c r="CL119" s="190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191">
        <f t="shared" si="172"/>
        <v>53</v>
      </c>
      <c r="BB120" s="191">
        <f t="shared" si="173"/>
        <v>12</v>
      </c>
      <c r="BC120" s="191">
        <f t="shared" si="174"/>
        <v>0</v>
      </c>
      <c r="BD120" s="191">
        <f t="shared" si="175"/>
        <v>0</v>
      </c>
      <c r="BE120" s="191">
        <f t="shared" si="176"/>
        <v>0</v>
      </c>
      <c r="BF120" s="191">
        <f t="shared" si="177"/>
        <v>0</v>
      </c>
      <c r="BG120" s="191">
        <f t="shared" si="178"/>
        <v>0</v>
      </c>
      <c r="BH120" s="191">
        <f t="shared" si="179"/>
        <v>0</v>
      </c>
      <c r="BI120" s="191">
        <f t="shared" si="180"/>
        <v>0</v>
      </c>
      <c r="BJ120" s="191">
        <f t="shared" si="181"/>
        <v>0</v>
      </c>
      <c r="BK120" s="191">
        <f t="shared" si="182"/>
        <v>0</v>
      </c>
      <c r="BL120" s="191">
        <f t="shared" si="183"/>
        <v>0</v>
      </c>
      <c r="BM120" s="71"/>
      <c r="BN120" s="191">
        <v>0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CA120" s="190">
        <v>25</v>
      </c>
      <c r="CB120" s="190">
        <v>4</v>
      </c>
      <c r="CC120" s="190">
        <v>0</v>
      </c>
      <c r="CD120" s="190">
        <v>0</v>
      </c>
      <c r="CE120" s="190">
        <v>0</v>
      </c>
      <c r="CF120" s="190">
        <v>0</v>
      </c>
      <c r="CG120" s="190">
        <v>0</v>
      </c>
      <c r="CH120" s="190">
        <v>0</v>
      </c>
      <c r="CI120" s="190">
        <v>0</v>
      </c>
      <c r="CJ120" s="190">
        <v>0</v>
      </c>
      <c r="CK120" s="190">
        <v>0</v>
      </c>
      <c r="CL120" s="190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191">
        <f t="shared" si="172"/>
        <v>63</v>
      </c>
      <c r="BB121" s="191">
        <f t="shared" si="173"/>
        <v>4</v>
      </c>
      <c r="BC121" s="191">
        <f t="shared" si="174"/>
        <v>0</v>
      </c>
      <c r="BD121" s="191">
        <f t="shared" si="175"/>
        <v>0</v>
      </c>
      <c r="BE121" s="191">
        <f t="shared" si="176"/>
        <v>0</v>
      </c>
      <c r="BF121" s="191">
        <f t="shared" si="177"/>
        <v>0</v>
      </c>
      <c r="BG121" s="191">
        <f t="shared" si="178"/>
        <v>0</v>
      </c>
      <c r="BH121" s="191">
        <f t="shared" si="179"/>
        <v>0</v>
      </c>
      <c r="BI121" s="191">
        <f t="shared" si="180"/>
        <v>0</v>
      </c>
      <c r="BJ121" s="191">
        <f t="shared" si="181"/>
        <v>0</v>
      </c>
      <c r="BK121" s="191">
        <f t="shared" si="182"/>
        <v>0</v>
      </c>
      <c r="BL121" s="191">
        <f t="shared" si="183"/>
        <v>0</v>
      </c>
      <c r="BM121" s="71"/>
      <c r="BN121" s="191">
        <v>1</v>
      </c>
      <c r="BO121" s="191">
        <v>0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CA121" s="190">
        <v>15</v>
      </c>
      <c r="CB121" s="190">
        <v>3</v>
      </c>
      <c r="CC121" s="190">
        <v>1</v>
      </c>
      <c r="CD121" s="190">
        <v>0</v>
      </c>
      <c r="CE121" s="190">
        <v>0</v>
      </c>
      <c r="CF121" s="190">
        <v>0</v>
      </c>
      <c r="CG121" s="190">
        <v>0</v>
      </c>
      <c r="CH121" s="190">
        <v>0</v>
      </c>
      <c r="CI121" s="190">
        <v>0</v>
      </c>
      <c r="CJ121" s="190">
        <v>0</v>
      </c>
      <c r="CK121" s="190">
        <v>0</v>
      </c>
      <c r="CL121" s="190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191">
        <f t="shared" si="172"/>
        <v>70</v>
      </c>
      <c r="BB122" s="191">
        <f t="shared" si="173"/>
        <v>6</v>
      </c>
      <c r="BC122" s="191">
        <f t="shared" si="174"/>
        <v>0</v>
      </c>
      <c r="BD122" s="191">
        <f t="shared" si="175"/>
        <v>0</v>
      </c>
      <c r="BE122" s="191">
        <f t="shared" si="176"/>
        <v>0</v>
      </c>
      <c r="BF122" s="191">
        <f t="shared" si="177"/>
        <v>0</v>
      </c>
      <c r="BG122" s="191">
        <f t="shared" si="178"/>
        <v>0</v>
      </c>
      <c r="BH122" s="191">
        <f t="shared" si="179"/>
        <v>0</v>
      </c>
      <c r="BI122" s="191">
        <f t="shared" si="180"/>
        <v>0</v>
      </c>
      <c r="BJ122" s="191">
        <f t="shared" si="181"/>
        <v>0</v>
      </c>
      <c r="BK122" s="191">
        <f t="shared" si="182"/>
        <v>0</v>
      </c>
      <c r="BL122" s="191">
        <f t="shared" si="183"/>
        <v>0</v>
      </c>
      <c r="BM122" s="71"/>
      <c r="BN122" s="191">
        <v>1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CA122" s="190">
        <v>13</v>
      </c>
      <c r="CB122" s="190">
        <v>3</v>
      </c>
      <c r="CC122" s="190">
        <v>0</v>
      </c>
      <c r="CD122" s="190">
        <v>0</v>
      </c>
      <c r="CE122" s="190">
        <v>0</v>
      </c>
      <c r="CF122" s="190">
        <v>0</v>
      </c>
      <c r="CG122" s="190">
        <v>0</v>
      </c>
      <c r="CH122" s="190">
        <v>0</v>
      </c>
      <c r="CI122" s="190">
        <v>0</v>
      </c>
      <c r="CJ122" s="190">
        <v>0</v>
      </c>
      <c r="CK122" s="190">
        <v>0</v>
      </c>
      <c r="CL122" s="190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191">
        <f t="shared" si="172"/>
        <v>67</v>
      </c>
      <c r="BB123" s="191">
        <f t="shared" si="173"/>
        <v>9</v>
      </c>
      <c r="BC123" s="191">
        <f t="shared" si="174"/>
        <v>1</v>
      </c>
      <c r="BD123" s="191">
        <f t="shared" si="175"/>
        <v>0</v>
      </c>
      <c r="BE123" s="191">
        <f t="shared" si="176"/>
        <v>0</v>
      </c>
      <c r="BF123" s="191">
        <f t="shared" si="177"/>
        <v>0</v>
      </c>
      <c r="BG123" s="191">
        <f t="shared" si="178"/>
        <v>0</v>
      </c>
      <c r="BH123" s="191">
        <f t="shared" si="179"/>
        <v>0</v>
      </c>
      <c r="BI123" s="191">
        <f t="shared" si="180"/>
        <v>0</v>
      </c>
      <c r="BJ123" s="191">
        <f t="shared" si="181"/>
        <v>0</v>
      </c>
      <c r="BK123" s="191">
        <f t="shared" si="182"/>
        <v>0</v>
      </c>
      <c r="BL123" s="191">
        <f t="shared" si="183"/>
        <v>0</v>
      </c>
      <c r="BM123" s="71"/>
      <c r="BN123" s="191">
        <v>0</v>
      </c>
      <c r="BO123" s="191">
        <v>0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CA123" s="190">
        <v>11</v>
      </c>
      <c r="CB123" s="190">
        <v>3</v>
      </c>
      <c r="CC123" s="190">
        <v>0</v>
      </c>
      <c r="CD123" s="190">
        <v>0</v>
      </c>
      <c r="CE123" s="190">
        <v>0</v>
      </c>
      <c r="CF123" s="190">
        <v>0</v>
      </c>
      <c r="CG123" s="190">
        <v>0</v>
      </c>
      <c r="CH123" s="190">
        <v>0</v>
      </c>
      <c r="CI123" s="190">
        <v>0</v>
      </c>
      <c r="CJ123" s="190">
        <v>0</v>
      </c>
      <c r="CK123" s="190">
        <v>0</v>
      </c>
      <c r="CL123" s="190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191">
        <f t="shared" si="172"/>
        <v>52</v>
      </c>
      <c r="BB124" s="191">
        <f t="shared" si="173"/>
        <v>9</v>
      </c>
      <c r="BC124" s="191">
        <f t="shared" si="174"/>
        <v>0</v>
      </c>
      <c r="BD124" s="191">
        <f t="shared" si="175"/>
        <v>0</v>
      </c>
      <c r="BE124" s="191">
        <f t="shared" si="176"/>
        <v>0</v>
      </c>
      <c r="BF124" s="191">
        <f t="shared" si="177"/>
        <v>0</v>
      </c>
      <c r="BG124" s="191">
        <f t="shared" si="178"/>
        <v>0</v>
      </c>
      <c r="BH124" s="191">
        <f t="shared" si="179"/>
        <v>0</v>
      </c>
      <c r="BI124" s="191">
        <f t="shared" si="180"/>
        <v>0</v>
      </c>
      <c r="BJ124" s="191">
        <f t="shared" si="181"/>
        <v>0</v>
      </c>
      <c r="BK124" s="191">
        <f t="shared" si="182"/>
        <v>0</v>
      </c>
      <c r="BL124" s="191">
        <f t="shared" si="183"/>
        <v>0</v>
      </c>
      <c r="BM124" s="71"/>
      <c r="BN124" s="191">
        <v>0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CA124" s="190">
        <v>6</v>
      </c>
      <c r="CB124" s="190">
        <v>1</v>
      </c>
      <c r="CC124" s="190">
        <v>0</v>
      </c>
      <c r="CD124" s="190">
        <v>0</v>
      </c>
      <c r="CE124" s="190">
        <v>0</v>
      </c>
      <c r="CF124" s="190">
        <v>0</v>
      </c>
      <c r="CG124" s="190">
        <v>0</v>
      </c>
      <c r="CH124" s="190">
        <v>0</v>
      </c>
      <c r="CI124" s="190">
        <v>0</v>
      </c>
      <c r="CJ124" s="190">
        <v>0</v>
      </c>
      <c r="CK124" s="190">
        <v>0</v>
      </c>
      <c r="CL124" s="190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191">
        <f t="shared" si="172"/>
        <v>42</v>
      </c>
      <c r="BB125" s="191">
        <f t="shared" si="173"/>
        <v>10</v>
      </c>
      <c r="BC125" s="191">
        <f t="shared" si="174"/>
        <v>2</v>
      </c>
      <c r="BD125" s="191">
        <f t="shared" si="175"/>
        <v>0</v>
      </c>
      <c r="BE125" s="191">
        <f t="shared" si="176"/>
        <v>0</v>
      </c>
      <c r="BF125" s="191">
        <f t="shared" si="177"/>
        <v>0</v>
      </c>
      <c r="BG125" s="191">
        <f t="shared" si="178"/>
        <v>0</v>
      </c>
      <c r="BH125" s="191">
        <f t="shared" si="179"/>
        <v>0</v>
      </c>
      <c r="BI125" s="191">
        <f t="shared" si="180"/>
        <v>0</v>
      </c>
      <c r="BJ125" s="191">
        <f t="shared" si="181"/>
        <v>0</v>
      </c>
      <c r="BK125" s="191">
        <f t="shared" si="182"/>
        <v>0</v>
      </c>
      <c r="BL125" s="191">
        <f t="shared" si="183"/>
        <v>0</v>
      </c>
      <c r="BM125" s="70" t="s">
        <v>81</v>
      </c>
      <c r="BN125" s="191">
        <v>0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CA125" s="190">
        <v>6</v>
      </c>
      <c r="CB125" s="190">
        <v>1</v>
      </c>
      <c r="CC125" s="190">
        <v>0</v>
      </c>
      <c r="CD125" s="190">
        <v>0</v>
      </c>
      <c r="CE125" s="190">
        <v>0</v>
      </c>
      <c r="CF125" s="190">
        <v>0</v>
      </c>
      <c r="CG125" s="190">
        <v>0</v>
      </c>
      <c r="CH125" s="190">
        <v>0</v>
      </c>
      <c r="CI125" s="190">
        <v>0</v>
      </c>
      <c r="CJ125" s="190">
        <v>0</v>
      </c>
      <c r="CK125" s="190">
        <v>0</v>
      </c>
      <c r="CL125" s="190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191">
        <f t="shared" si="172"/>
        <v>25</v>
      </c>
      <c r="BB126" s="191">
        <f t="shared" si="173"/>
        <v>4</v>
      </c>
      <c r="BC126" s="191">
        <f t="shared" si="174"/>
        <v>0</v>
      </c>
      <c r="BD126" s="191">
        <f t="shared" si="175"/>
        <v>0</v>
      </c>
      <c r="BE126" s="191">
        <f t="shared" si="176"/>
        <v>0</v>
      </c>
      <c r="BF126" s="191">
        <f t="shared" si="177"/>
        <v>0</v>
      </c>
      <c r="BG126" s="191">
        <f t="shared" si="178"/>
        <v>0</v>
      </c>
      <c r="BH126" s="191">
        <f t="shared" si="179"/>
        <v>0</v>
      </c>
      <c r="BI126" s="191">
        <f t="shared" si="180"/>
        <v>0</v>
      </c>
      <c r="BJ126" s="191">
        <f t="shared" si="181"/>
        <v>0</v>
      </c>
      <c r="BK126" s="191">
        <f t="shared" si="182"/>
        <v>0</v>
      </c>
      <c r="BL126" s="191">
        <f t="shared" si="183"/>
        <v>0</v>
      </c>
      <c r="BM126" s="71"/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CA126" s="190">
        <v>2</v>
      </c>
      <c r="CB126" s="190">
        <v>0</v>
      </c>
      <c r="CC126" s="190">
        <v>0</v>
      </c>
      <c r="CD126" s="190">
        <v>0</v>
      </c>
      <c r="CE126" s="190">
        <v>0</v>
      </c>
      <c r="CF126" s="190">
        <v>0</v>
      </c>
      <c r="CG126" s="190">
        <v>0</v>
      </c>
      <c r="CH126" s="190">
        <v>0</v>
      </c>
      <c r="CI126" s="190">
        <v>0</v>
      </c>
      <c r="CJ126" s="190">
        <v>0</v>
      </c>
      <c r="CK126" s="190">
        <v>0</v>
      </c>
      <c r="CL126" s="190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191">
        <f t="shared" si="172"/>
        <v>16</v>
      </c>
      <c r="BB127" s="191">
        <f t="shared" si="173"/>
        <v>3</v>
      </c>
      <c r="BC127" s="191">
        <f t="shared" si="174"/>
        <v>1</v>
      </c>
      <c r="BD127" s="191">
        <f t="shared" si="175"/>
        <v>0</v>
      </c>
      <c r="BE127" s="191">
        <f t="shared" si="176"/>
        <v>0</v>
      </c>
      <c r="BF127" s="191">
        <f t="shared" si="177"/>
        <v>0</v>
      </c>
      <c r="BG127" s="191">
        <f t="shared" si="178"/>
        <v>0</v>
      </c>
      <c r="BH127" s="191">
        <f t="shared" si="179"/>
        <v>0</v>
      </c>
      <c r="BI127" s="191">
        <f t="shared" si="180"/>
        <v>0</v>
      </c>
      <c r="BJ127" s="191">
        <f t="shared" si="181"/>
        <v>0</v>
      </c>
      <c r="BK127" s="191">
        <f t="shared" si="182"/>
        <v>0</v>
      </c>
      <c r="BL127" s="191">
        <f t="shared" si="183"/>
        <v>0</v>
      </c>
      <c r="BM127" s="71"/>
      <c r="BN127" s="191">
        <v>0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CA127" s="190">
        <v>1</v>
      </c>
      <c r="CB127" s="190">
        <v>0</v>
      </c>
      <c r="CC127" s="190">
        <v>0</v>
      </c>
      <c r="CD127" s="190">
        <v>0</v>
      </c>
      <c r="CE127" s="190">
        <v>0</v>
      </c>
      <c r="CF127" s="190">
        <v>0</v>
      </c>
      <c r="CG127" s="190">
        <v>0</v>
      </c>
      <c r="CH127" s="190">
        <v>0</v>
      </c>
      <c r="CI127" s="190">
        <v>0</v>
      </c>
      <c r="CJ127" s="190">
        <v>0</v>
      </c>
      <c r="CK127" s="190">
        <v>0</v>
      </c>
      <c r="CL127" s="190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0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191">
        <f t="shared" si="172"/>
        <v>14</v>
      </c>
      <c r="BB128" s="191">
        <f t="shared" si="173"/>
        <v>3</v>
      </c>
      <c r="BC128" s="191">
        <f t="shared" si="174"/>
        <v>0</v>
      </c>
      <c r="BD128" s="191">
        <f t="shared" si="175"/>
        <v>0</v>
      </c>
      <c r="BE128" s="191">
        <f t="shared" si="176"/>
        <v>0</v>
      </c>
      <c r="BF128" s="191">
        <f t="shared" si="177"/>
        <v>0</v>
      </c>
      <c r="BG128" s="191">
        <f t="shared" si="178"/>
        <v>0</v>
      </c>
      <c r="BH128" s="191">
        <f t="shared" si="179"/>
        <v>0</v>
      </c>
      <c r="BI128" s="191">
        <f t="shared" si="180"/>
        <v>0</v>
      </c>
      <c r="BJ128" s="191">
        <f t="shared" si="181"/>
        <v>0</v>
      </c>
      <c r="BK128" s="191">
        <f t="shared" si="182"/>
        <v>0</v>
      </c>
      <c r="BL128" s="191">
        <f t="shared" si="183"/>
        <v>0</v>
      </c>
      <c r="BM128" s="71"/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CA128" s="190">
        <v>2</v>
      </c>
      <c r="CB128" s="190">
        <v>1</v>
      </c>
      <c r="CC128" s="190">
        <v>0</v>
      </c>
      <c r="CD128" s="190">
        <v>0</v>
      </c>
      <c r="CE128" s="190">
        <v>0</v>
      </c>
      <c r="CF128" s="190">
        <v>0</v>
      </c>
      <c r="CG128" s="190">
        <v>0</v>
      </c>
      <c r="CH128" s="190">
        <v>0</v>
      </c>
      <c r="CI128" s="190">
        <v>0</v>
      </c>
      <c r="CJ128" s="190">
        <v>0</v>
      </c>
      <c r="CK128" s="190">
        <v>0</v>
      </c>
      <c r="CL128" s="190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192">
        <f>BN123+CA123</f>
        <v>11</v>
      </c>
      <c r="BB129" s="192">
        <f t="shared" si="173"/>
        <v>3</v>
      </c>
      <c r="BC129" s="192">
        <f t="shared" si="174"/>
        <v>0</v>
      </c>
      <c r="BD129" s="192">
        <f t="shared" si="175"/>
        <v>0</v>
      </c>
      <c r="BE129" s="192">
        <f t="shared" si="176"/>
        <v>0</v>
      </c>
      <c r="BF129" s="192">
        <f t="shared" si="177"/>
        <v>0</v>
      </c>
      <c r="BG129" s="192">
        <f t="shared" si="178"/>
        <v>0</v>
      </c>
      <c r="BH129" s="192">
        <f t="shared" si="179"/>
        <v>0</v>
      </c>
      <c r="BI129" s="192">
        <f t="shared" si="180"/>
        <v>0</v>
      </c>
      <c r="BJ129" s="192">
        <f>BW123+CJ123</f>
        <v>0</v>
      </c>
      <c r="BK129" s="192">
        <f t="shared" si="182"/>
        <v>0</v>
      </c>
      <c r="BL129" s="192">
        <f t="shared" si="183"/>
        <v>0</v>
      </c>
      <c r="BM129" s="71"/>
      <c r="BN129" s="191">
        <v>0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CA129" s="190">
        <v>8</v>
      </c>
      <c r="CB129" s="190">
        <v>2</v>
      </c>
      <c r="CC129" s="190">
        <v>0</v>
      </c>
      <c r="CD129" s="190">
        <v>0</v>
      </c>
      <c r="CE129" s="190">
        <v>0</v>
      </c>
      <c r="CF129" s="190">
        <v>0</v>
      </c>
      <c r="CG129" s="190">
        <v>0</v>
      </c>
      <c r="CH129" s="190">
        <v>0</v>
      </c>
      <c r="CI129" s="190">
        <v>0</v>
      </c>
      <c r="CJ129" s="190">
        <v>0</v>
      </c>
      <c r="CK129" s="190">
        <v>0</v>
      </c>
      <c r="CL129" s="190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192">
        <f t="shared" ref="BA130:BA152" si="184">BN124+CA124</f>
        <v>6</v>
      </c>
      <c r="BB130" s="192">
        <f t="shared" ref="BB130:BB153" si="185">BO124+CB124</f>
        <v>1</v>
      </c>
      <c r="BC130" s="192">
        <f t="shared" ref="BC130:BC153" si="186">BP124+CC124</f>
        <v>0</v>
      </c>
      <c r="BD130" s="192">
        <f t="shared" ref="BD130:BD153" si="187">BQ124+CD124</f>
        <v>0</v>
      </c>
      <c r="BE130" s="192">
        <f t="shared" ref="BE130:BE153" si="188">BR124+CE124</f>
        <v>0</v>
      </c>
      <c r="BF130" s="192">
        <f t="shared" ref="BF130:BF153" si="189">BS124+CF124</f>
        <v>0</v>
      </c>
      <c r="BG130" s="192">
        <f t="shared" ref="BG130:BG153" si="190">BT124+CG124</f>
        <v>0</v>
      </c>
      <c r="BH130" s="192">
        <f t="shared" ref="BH130:BH153" si="191">BU124+CH124</f>
        <v>0</v>
      </c>
      <c r="BI130" s="192">
        <f t="shared" ref="BI130:BI153" si="192">BV124+CI124</f>
        <v>0</v>
      </c>
      <c r="BJ130" s="192">
        <f t="shared" ref="BJ130:BJ153" si="193">BW124+CJ124</f>
        <v>0</v>
      </c>
      <c r="BK130" s="192">
        <f t="shared" ref="BK130:BK153" si="194">BX124+CK124</f>
        <v>0</v>
      </c>
      <c r="BL130" s="192">
        <f t="shared" ref="BL130:BL153" si="195">BY124+CL124</f>
        <v>0</v>
      </c>
      <c r="BM130" s="71"/>
      <c r="BN130" s="191">
        <v>0</v>
      </c>
      <c r="BO130" s="191">
        <v>0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CA130" s="190">
        <v>5</v>
      </c>
      <c r="CB130" s="190">
        <v>2</v>
      </c>
      <c r="CC130" s="190">
        <v>0</v>
      </c>
      <c r="CD130" s="190">
        <v>0</v>
      </c>
      <c r="CE130" s="190">
        <v>0</v>
      </c>
      <c r="CF130" s="190">
        <v>0</v>
      </c>
      <c r="CG130" s="190">
        <v>0</v>
      </c>
      <c r="CH130" s="190">
        <v>0</v>
      </c>
      <c r="CI130" s="190">
        <v>0</v>
      </c>
      <c r="CJ130" s="190">
        <v>0</v>
      </c>
      <c r="CK130" s="190">
        <v>0</v>
      </c>
      <c r="CL130" s="190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270" t="str">
        <f>A1</f>
        <v>Comptages vitesse TV/PL à Vincennes</v>
      </c>
      <c r="B131" s="271"/>
      <c r="C131" s="271"/>
      <c r="D131" s="271"/>
      <c r="E131" s="271"/>
      <c r="F131" s="271"/>
      <c r="G131" s="271"/>
      <c r="H131" s="271"/>
      <c r="I131" s="271"/>
      <c r="J131" s="271"/>
      <c r="K131" s="271"/>
      <c r="L131" s="271"/>
      <c r="M131" s="271"/>
      <c r="N131" s="271"/>
      <c r="O131" s="271"/>
      <c r="P131" s="271"/>
      <c r="Q131" s="271"/>
      <c r="R131" s="271"/>
      <c r="S131" s="271"/>
      <c r="T131" s="271"/>
      <c r="U131" s="272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192">
        <f t="shared" si="184"/>
        <v>6</v>
      </c>
      <c r="BB131" s="192">
        <f t="shared" si="185"/>
        <v>1</v>
      </c>
      <c r="BC131" s="192">
        <f t="shared" si="186"/>
        <v>0</v>
      </c>
      <c r="BD131" s="192">
        <f t="shared" si="187"/>
        <v>0</v>
      </c>
      <c r="BE131" s="192">
        <f t="shared" si="188"/>
        <v>0</v>
      </c>
      <c r="BF131" s="192">
        <f t="shared" si="189"/>
        <v>0</v>
      </c>
      <c r="BG131" s="192">
        <f t="shared" si="190"/>
        <v>0</v>
      </c>
      <c r="BH131" s="192">
        <f t="shared" si="191"/>
        <v>0</v>
      </c>
      <c r="BI131" s="192">
        <f t="shared" si="192"/>
        <v>0</v>
      </c>
      <c r="BJ131" s="192">
        <f t="shared" si="193"/>
        <v>0</v>
      </c>
      <c r="BK131" s="192">
        <f t="shared" si="194"/>
        <v>0</v>
      </c>
      <c r="BL131" s="192">
        <f t="shared" si="195"/>
        <v>0</v>
      </c>
      <c r="BM131" s="71"/>
      <c r="BN131" s="191">
        <v>1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CA131" s="190">
        <v>17</v>
      </c>
      <c r="CB131" s="190">
        <v>3</v>
      </c>
      <c r="CC131" s="190">
        <v>0</v>
      </c>
      <c r="CD131" s="190">
        <v>0</v>
      </c>
      <c r="CE131" s="190">
        <v>0</v>
      </c>
      <c r="CF131" s="190">
        <v>0</v>
      </c>
      <c r="CG131" s="190">
        <v>0</v>
      </c>
      <c r="CH131" s="190">
        <v>0</v>
      </c>
      <c r="CI131" s="190">
        <v>0</v>
      </c>
      <c r="CJ131" s="190">
        <v>0</v>
      </c>
      <c r="CK131" s="190">
        <v>0</v>
      </c>
      <c r="CL131" s="190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192">
        <f t="shared" si="184"/>
        <v>2</v>
      </c>
      <c r="BB132" s="192">
        <f t="shared" si="185"/>
        <v>0</v>
      </c>
      <c r="BC132" s="192">
        <f t="shared" si="186"/>
        <v>0</v>
      </c>
      <c r="BD132" s="192">
        <f t="shared" si="187"/>
        <v>0</v>
      </c>
      <c r="BE132" s="192">
        <f t="shared" si="188"/>
        <v>0</v>
      </c>
      <c r="BF132" s="192">
        <f t="shared" si="189"/>
        <v>0</v>
      </c>
      <c r="BG132" s="192">
        <f t="shared" si="190"/>
        <v>0</v>
      </c>
      <c r="BH132" s="192">
        <f t="shared" si="191"/>
        <v>0</v>
      </c>
      <c r="BI132" s="192">
        <f t="shared" si="192"/>
        <v>0</v>
      </c>
      <c r="BJ132" s="192">
        <f t="shared" si="193"/>
        <v>0</v>
      </c>
      <c r="BK132" s="192">
        <f t="shared" si="194"/>
        <v>0</v>
      </c>
      <c r="BL132" s="192">
        <f t="shared" si="195"/>
        <v>0</v>
      </c>
      <c r="BM132" s="71"/>
      <c r="BN132" s="191">
        <v>0</v>
      </c>
      <c r="BO132" s="191">
        <v>0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CA132" s="190">
        <v>30</v>
      </c>
      <c r="CB132" s="190">
        <v>3</v>
      </c>
      <c r="CC132" s="190">
        <v>1</v>
      </c>
      <c r="CD132" s="190">
        <v>0</v>
      </c>
      <c r="CE132" s="190">
        <v>0</v>
      </c>
      <c r="CF132" s="190">
        <v>0</v>
      </c>
      <c r="CG132" s="190">
        <v>0</v>
      </c>
      <c r="CH132" s="190">
        <v>0</v>
      </c>
      <c r="CI132" s="190">
        <v>0</v>
      </c>
      <c r="CJ132" s="190">
        <v>0</v>
      </c>
      <c r="CK132" s="190">
        <v>0</v>
      </c>
      <c r="CL132" s="190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29 septembre 2021</v>
      </c>
      <c r="I133" s="107" t="str">
        <f>I3</f>
        <v>Entre</v>
      </c>
      <c r="J133" s="108" t="str">
        <f>J3</f>
        <v>Rue de la Marseillaise</v>
      </c>
      <c r="K133" s="4"/>
      <c r="L133" s="11"/>
      <c r="M133" s="4"/>
      <c r="N133" s="4"/>
      <c r="O133" s="4" t="str">
        <f>O3</f>
        <v>Et</v>
      </c>
      <c r="P133" s="61" t="str">
        <f>P3</f>
        <v>Rue Diderot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192">
        <f t="shared" si="184"/>
        <v>1</v>
      </c>
      <c r="BB133" s="192">
        <f t="shared" si="185"/>
        <v>0</v>
      </c>
      <c r="BC133" s="192">
        <f t="shared" si="186"/>
        <v>0</v>
      </c>
      <c r="BD133" s="192">
        <f t="shared" si="187"/>
        <v>0</v>
      </c>
      <c r="BE133" s="192">
        <f t="shared" si="188"/>
        <v>0</v>
      </c>
      <c r="BF133" s="192">
        <f t="shared" si="189"/>
        <v>0</v>
      </c>
      <c r="BG133" s="192">
        <f t="shared" si="190"/>
        <v>0</v>
      </c>
      <c r="BH133" s="192">
        <f t="shared" si="191"/>
        <v>0</v>
      </c>
      <c r="BI133" s="192">
        <f t="shared" si="192"/>
        <v>0</v>
      </c>
      <c r="BJ133" s="192">
        <f t="shared" si="193"/>
        <v>0</v>
      </c>
      <c r="BK133" s="192">
        <f t="shared" si="194"/>
        <v>0</v>
      </c>
      <c r="BL133" s="192">
        <f t="shared" si="195"/>
        <v>0</v>
      </c>
      <c r="BM133" s="71"/>
      <c r="BN133" s="191">
        <v>0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CA133" s="190">
        <v>21</v>
      </c>
      <c r="CB133" s="190">
        <v>4</v>
      </c>
      <c r="CC133" s="190">
        <v>0</v>
      </c>
      <c r="CD133" s="190">
        <v>0</v>
      </c>
      <c r="CE133" s="190">
        <v>0</v>
      </c>
      <c r="CF133" s="190">
        <v>0</v>
      </c>
      <c r="CG133" s="190">
        <v>0</v>
      </c>
      <c r="CH133" s="190">
        <v>0</v>
      </c>
      <c r="CI133" s="190">
        <v>0</v>
      </c>
      <c r="CJ133" s="190">
        <v>0</v>
      </c>
      <c r="CK133" s="190">
        <v>0</v>
      </c>
      <c r="CL133" s="190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192">
        <f t="shared" si="184"/>
        <v>2</v>
      </c>
      <c r="BB134" s="192">
        <f t="shared" si="185"/>
        <v>1</v>
      </c>
      <c r="BC134" s="192">
        <f t="shared" si="186"/>
        <v>0</v>
      </c>
      <c r="BD134" s="192">
        <f t="shared" si="187"/>
        <v>0</v>
      </c>
      <c r="BE134" s="192">
        <f t="shared" si="188"/>
        <v>0</v>
      </c>
      <c r="BF134" s="192">
        <f t="shared" si="189"/>
        <v>0</v>
      </c>
      <c r="BG134" s="192">
        <f t="shared" si="190"/>
        <v>0</v>
      </c>
      <c r="BH134" s="192">
        <f t="shared" si="191"/>
        <v>0</v>
      </c>
      <c r="BI134" s="192">
        <f t="shared" si="192"/>
        <v>0</v>
      </c>
      <c r="BJ134" s="192">
        <f t="shared" si="193"/>
        <v>0</v>
      </c>
      <c r="BK134" s="192">
        <f t="shared" si="194"/>
        <v>0</v>
      </c>
      <c r="BL134" s="192">
        <f t="shared" si="195"/>
        <v>0</v>
      </c>
      <c r="BM134" s="71"/>
      <c r="BN134" s="191">
        <v>2</v>
      </c>
      <c r="BO134" s="191">
        <v>0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CA134" s="190">
        <v>32</v>
      </c>
      <c r="CB134" s="190">
        <v>7</v>
      </c>
      <c r="CC134" s="190">
        <v>1</v>
      </c>
      <c r="CD134" s="190">
        <v>0</v>
      </c>
      <c r="CE134" s="190">
        <v>0</v>
      </c>
      <c r="CF134" s="190">
        <v>0</v>
      </c>
      <c r="CG134" s="190">
        <v>0</v>
      </c>
      <c r="CH134" s="190">
        <v>0</v>
      </c>
      <c r="CI134" s="190">
        <v>0</v>
      </c>
      <c r="CJ134" s="190">
        <v>0</v>
      </c>
      <c r="CK134" s="190">
        <v>0</v>
      </c>
      <c r="CL134" s="190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192">
        <f t="shared" si="184"/>
        <v>8</v>
      </c>
      <c r="BB135" s="192">
        <f t="shared" si="185"/>
        <v>2</v>
      </c>
      <c r="BC135" s="192">
        <f t="shared" si="186"/>
        <v>0</v>
      </c>
      <c r="BD135" s="192">
        <f t="shared" si="187"/>
        <v>0</v>
      </c>
      <c r="BE135" s="192">
        <f t="shared" si="188"/>
        <v>0</v>
      </c>
      <c r="BF135" s="192">
        <f t="shared" si="189"/>
        <v>0</v>
      </c>
      <c r="BG135" s="192">
        <f t="shared" si="190"/>
        <v>0</v>
      </c>
      <c r="BH135" s="192">
        <f t="shared" si="191"/>
        <v>0</v>
      </c>
      <c r="BI135" s="192">
        <f t="shared" si="192"/>
        <v>0</v>
      </c>
      <c r="BJ135" s="192">
        <f t="shared" si="193"/>
        <v>0</v>
      </c>
      <c r="BK135" s="192">
        <f t="shared" si="194"/>
        <v>0</v>
      </c>
      <c r="BL135" s="192">
        <f t="shared" si="195"/>
        <v>0</v>
      </c>
      <c r="BM135" s="71"/>
      <c r="BN135" s="191">
        <v>0</v>
      </c>
      <c r="BO135" s="191">
        <v>0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CA135" s="190">
        <v>53</v>
      </c>
      <c r="CB135" s="190">
        <v>5</v>
      </c>
      <c r="CC135" s="190">
        <v>0</v>
      </c>
      <c r="CD135" s="190">
        <v>0</v>
      </c>
      <c r="CE135" s="190">
        <v>0</v>
      </c>
      <c r="CF135" s="190">
        <v>0</v>
      </c>
      <c r="CG135" s="190">
        <v>0</v>
      </c>
      <c r="CH135" s="190">
        <v>0</v>
      </c>
      <c r="CI135" s="190">
        <v>0</v>
      </c>
      <c r="CJ135" s="190">
        <v>0</v>
      </c>
      <c r="CK135" s="190">
        <v>0</v>
      </c>
      <c r="CL135" s="190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192">
        <f t="shared" si="184"/>
        <v>5</v>
      </c>
      <c r="BB136" s="192">
        <f t="shared" si="185"/>
        <v>2</v>
      </c>
      <c r="BC136" s="192">
        <f t="shared" si="186"/>
        <v>0</v>
      </c>
      <c r="BD136" s="192">
        <f t="shared" si="187"/>
        <v>0</v>
      </c>
      <c r="BE136" s="192">
        <f t="shared" si="188"/>
        <v>0</v>
      </c>
      <c r="BF136" s="192">
        <f t="shared" si="189"/>
        <v>0</v>
      </c>
      <c r="BG136" s="192">
        <f t="shared" si="190"/>
        <v>0</v>
      </c>
      <c r="BH136" s="192">
        <f t="shared" si="191"/>
        <v>0</v>
      </c>
      <c r="BI136" s="192">
        <f t="shared" si="192"/>
        <v>0</v>
      </c>
      <c r="BJ136" s="192">
        <f t="shared" si="193"/>
        <v>0</v>
      </c>
      <c r="BK136" s="192">
        <f t="shared" si="194"/>
        <v>0</v>
      </c>
      <c r="BL136" s="192">
        <f t="shared" si="195"/>
        <v>0</v>
      </c>
      <c r="BM136" s="71"/>
      <c r="BN136" s="191">
        <v>1</v>
      </c>
      <c r="BO136" s="191">
        <v>1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CA136" s="190">
        <v>33</v>
      </c>
      <c r="CB136" s="190">
        <v>1</v>
      </c>
      <c r="CC136" s="190">
        <v>0</v>
      </c>
      <c r="CD136" s="190">
        <v>0</v>
      </c>
      <c r="CE136" s="190">
        <v>0</v>
      </c>
      <c r="CF136" s="190">
        <v>0</v>
      </c>
      <c r="CG136" s="190">
        <v>0</v>
      </c>
      <c r="CH136" s="190">
        <v>0</v>
      </c>
      <c r="CI136" s="190">
        <v>0</v>
      </c>
      <c r="CJ136" s="190">
        <v>0</v>
      </c>
      <c r="CK136" s="190">
        <v>0</v>
      </c>
      <c r="CL136" s="190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192">
        <f t="shared" si="184"/>
        <v>18</v>
      </c>
      <c r="BB137" s="192">
        <f t="shared" si="185"/>
        <v>3</v>
      </c>
      <c r="BC137" s="192">
        <f t="shared" si="186"/>
        <v>0</v>
      </c>
      <c r="BD137" s="192">
        <f t="shared" si="187"/>
        <v>0</v>
      </c>
      <c r="BE137" s="192">
        <f t="shared" si="188"/>
        <v>0</v>
      </c>
      <c r="BF137" s="192">
        <f t="shared" si="189"/>
        <v>0</v>
      </c>
      <c r="BG137" s="192">
        <f t="shared" si="190"/>
        <v>0</v>
      </c>
      <c r="BH137" s="192">
        <f t="shared" si="191"/>
        <v>0</v>
      </c>
      <c r="BI137" s="192">
        <f t="shared" si="192"/>
        <v>0</v>
      </c>
      <c r="BJ137" s="192">
        <f t="shared" si="193"/>
        <v>0</v>
      </c>
      <c r="BK137" s="192">
        <f t="shared" si="194"/>
        <v>0</v>
      </c>
      <c r="BL137" s="192">
        <f t="shared" si="195"/>
        <v>0</v>
      </c>
      <c r="BM137" s="71"/>
      <c r="BN137" s="191">
        <v>0</v>
      </c>
      <c r="BO137" s="191">
        <v>0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CA137" s="190">
        <v>18</v>
      </c>
      <c r="CB137" s="190">
        <v>10</v>
      </c>
      <c r="CC137" s="190">
        <v>0</v>
      </c>
      <c r="CD137" s="190">
        <v>0</v>
      </c>
      <c r="CE137" s="190">
        <v>0</v>
      </c>
      <c r="CF137" s="190">
        <v>0</v>
      </c>
      <c r="CG137" s="190">
        <v>0</v>
      </c>
      <c r="CH137" s="190">
        <v>0</v>
      </c>
      <c r="CI137" s="190">
        <v>0</v>
      </c>
      <c r="CJ137" s="190">
        <v>0</v>
      </c>
      <c r="CK137" s="190">
        <v>0</v>
      </c>
      <c r="CL137" s="190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195">
        <f t="shared" ref="B138:B154" si="196">X146</f>
        <v>6</v>
      </c>
      <c r="C138" s="201">
        <f t="shared" ref="C138:C154" si="197">AL146</f>
        <v>0</v>
      </c>
      <c r="D138" s="195">
        <f t="shared" ref="D138:D154" si="198">Y146</f>
        <v>1</v>
      </c>
      <c r="E138" s="201">
        <f t="shared" ref="E138:E154" si="199">AM146</f>
        <v>0</v>
      </c>
      <c r="F138" s="195">
        <f t="shared" ref="F138:F154" si="200">Z146</f>
        <v>0</v>
      </c>
      <c r="G138" s="201">
        <f t="shared" ref="G138:G154" si="201">AN146</f>
        <v>0</v>
      </c>
      <c r="H138" s="195">
        <f t="shared" ref="H138:H154" si="202">AA146</f>
        <v>0</v>
      </c>
      <c r="I138" s="201">
        <f t="shared" ref="I138:I154" si="203">AO146</f>
        <v>0</v>
      </c>
      <c r="J138" s="195">
        <f t="shared" ref="J138:J154" si="204">AB146</f>
        <v>0</v>
      </c>
      <c r="K138" s="201">
        <f t="shared" ref="K138:K154" si="205">AP146</f>
        <v>0</v>
      </c>
      <c r="L138" s="195">
        <f t="shared" ref="L138:L154" si="206">AC146</f>
        <v>0</v>
      </c>
      <c r="M138" s="201">
        <f t="shared" ref="M138:M154" si="207">AQ146</f>
        <v>0</v>
      </c>
      <c r="N138" s="195">
        <f t="shared" ref="N138:N154" si="208">AD146</f>
        <v>0</v>
      </c>
      <c r="O138" s="201">
        <f t="shared" ref="O138:O154" si="209">AR146</f>
        <v>0</v>
      </c>
      <c r="P138" s="195">
        <f t="shared" ref="P138:P154" si="210">AE146</f>
        <v>0</v>
      </c>
      <c r="Q138" s="201">
        <f t="shared" ref="Q138:Q154" si="211">AS146</f>
        <v>0</v>
      </c>
      <c r="R138" s="195">
        <f t="shared" ref="R138:R154" si="212">SUM(AF146:AI146)</f>
        <v>0</v>
      </c>
      <c r="S138" s="201">
        <f t="shared" ref="S138:S154" si="213">SUM(AT146:AW146)</f>
        <v>0</v>
      </c>
      <c r="T138" s="195">
        <f>SUM(B138,D138,F138,H138,J138,L138,N138,P138,R138,)</f>
        <v>7</v>
      </c>
      <c r="U138" s="201">
        <f t="shared" ref="U138:U153" si="214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92">
        <f t="shared" si="184"/>
        <v>30</v>
      </c>
      <c r="BB138" s="192">
        <f t="shared" si="185"/>
        <v>3</v>
      </c>
      <c r="BC138" s="192">
        <f t="shared" si="186"/>
        <v>1</v>
      </c>
      <c r="BD138" s="192">
        <f t="shared" si="187"/>
        <v>0</v>
      </c>
      <c r="BE138" s="192">
        <f t="shared" si="188"/>
        <v>0</v>
      </c>
      <c r="BF138" s="192">
        <f t="shared" si="189"/>
        <v>0</v>
      </c>
      <c r="BG138" s="192">
        <f t="shared" si="190"/>
        <v>0</v>
      </c>
      <c r="BH138" s="192">
        <f t="shared" si="191"/>
        <v>0</v>
      </c>
      <c r="BI138" s="192">
        <f t="shared" si="192"/>
        <v>0</v>
      </c>
      <c r="BJ138" s="192">
        <f t="shared" si="193"/>
        <v>0</v>
      </c>
      <c r="BK138" s="192">
        <f t="shared" si="194"/>
        <v>0</v>
      </c>
      <c r="BL138" s="192">
        <f t="shared" si="195"/>
        <v>0</v>
      </c>
      <c r="BM138" s="71"/>
      <c r="BN138" s="191">
        <v>2</v>
      </c>
      <c r="BO138" s="191">
        <v>0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CA138" s="190">
        <v>41</v>
      </c>
      <c r="CB138" s="190">
        <v>1</v>
      </c>
      <c r="CC138" s="190">
        <v>0</v>
      </c>
      <c r="CD138" s="190">
        <v>0</v>
      </c>
      <c r="CE138" s="190">
        <v>0</v>
      </c>
      <c r="CF138" s="190">
        <v>0</v>
      </c>
      <c r="CG138" s="190">
        <v>0</v>
      </c>
      <c r="CH138" s="190">
        <v>0</v>
      </c>
      <c r="CI138" s="190">
        <v>0</v>
      </c>
      <c r="CJ138" s="190">
        <v>0</v>
      </c>
      <c r="CK138" s="190">
        <v>0</v>
      </c>
      <c r="CL138" s="190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195">
        <f t="shared" si="196"/>
        <v>2</v>
      </c>
      <c r="C139" s="201">
        <f t="shared" si="197"/>
        <v>0</v>
      </c>
      <c r="D139" s="195">
        <f t="shared" si="198"/>
        <v>1</v>
      </c>
      <c r="E139" s="201">
        <f t="shared" si="199"/>
        <v>0</v>
      </c>
      <c r="F139" s="195">
        <f t="shared" si="200"/>
        <v>0</v>
      </c>
      <c r="G139" s="201">
        <f t="shared" si="201"/>
        <v>0</v>
      </c>
      <c r="H139" s="195">
        <f t="shared" si="202"/>
        <v>0</v>
      </c>
      <c r="I139" s="201">
        <f t="shared" si="203"/>
        <v>0</v>
      </c>
      <c r="J139" s="195">
        <f t="shared" si="204"/>
        <v>0</v>
      </c>
      <c r="K139" s="201">
        <f t="shared" si="205"/>
        <v>0</v>
      </c>
      <c r="L139" s="195">
        <f t="shared" si="206"/>
        <v>0</v>
      </c>
      <c r="M139" s="201">
        <f t="shared" si="207"/>
        <v>0</v>
      </c>
      <c r="N139" s="195">
        <f t="shared" si="208"/>
        <v>0</v>
      </c>
      <c r="O139" s="201">
        <f t="shared" si="209"/>
        <v>0</v>
      </c>
      <c r="P139" s="195">
        <f t="shared" si="210"/>
        <v>0</v>
      </c>
      <c r="Q139" s="201">
        <f t="shared" si="211"/>
        <v>0</v>
      </c>
      <c r="R139" s="195">
        <f t="shared" si="212"/>
        <v>0</v>
      </c>
      <c r="S139" s="201">
        <f t="shared" si="213"/>
        <v>0</v>
      </c>
      <c r="T139" s="195">
        <f t="shared" ref="T139:T153" si="215">SUM(B139,D139,F139,H139,J139,L139,N139,P139,R139,)</f>
        <v>3</v>
      </c>
      <c r="U139" s="201">
        <f t="shared" si="214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192">
        <f t="shared" si="184"/>
        <v>21</v>
      </c>
      <c r="BB139" s="192">
        <f t="shared" si="185"/>
        <v>4</v>
      </c>
      <c r="BC139" s="192">
        <f t="shared" si="186"/>
        <v>0</v>
      </c>
      <c r="BD139" s="192">
        <f t="shared" si="187"/>
        <v>0</v>
      </c>
      <c r="BE139" s="192">
        <f t="shared" si="188"/>
        <v>0</v>
      </c>
      <c r="BF139" s="192">
        <f t="shared" si="189"/>
        <v>0</v>
      </c>
      <c r="BG139" s="192">
        <f t="shared" si="190"/>
        <v>0</v>
      </c>
      <c r="BH139" s="192">
        <f t="shared" si="191"/>
        <v>0</v>
      </c>
      <c r="BI139" s="192">
        <f t="shared" si="192"/>
        <v>0</v>
      </c>
      <c r="BJ139" s="192">
        <f t="shared" si="193"/>
        <v>0</v>
      </c>
      <c r="BK139" s="192">
        <f t="shared" si="194"/>
        <v>0</v>
      </c>
      <c r="BL139" s="192">
        <f t="shared" si="195"/>
        <v>0</v>
      </c>
      <c r="BM139" s="71"/>
      <c r="BN139" s="191">
        <v>4</v>
      </c>
      <c r="BO139" s="191">
        <v>0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CA139" s="190">
        <v>51</v>
      </c>
      <c r="CB139" s="190">
        <v>4</v>
      </c>
      <c r="CC139" s="190">
        <v>0</v>
      </c>
      <c r="CD139" s="190">
        <v>0</v>
      </c>
      <c r="CE139" s="190">
        <v>0</v>
      </c>
      <c r="CF139" s="190">
        <v>0</v>
      </c>
      <c r="CG139" s="190">
        <v>0</v>
      </c>
      <c r="CH139" s="190">
        <v>0</v>
      </c>
      <c r="CI139" s="190">
        <v>0</v>
      </c>
      <c r="CJ139" s="190">
        <v>0</v>
      </c>
      <c r="CK139" s="190">
        <v>0</v>
      </c>
      <c r="CL139" s="190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195">
        <f t="shared" si="196"/>
        <v>1</v>
      </c>
      <c r="C140" s="201">
        <f t="shared" si="197"/>
        <v>0</v>
      </c>
      <c r="D140" s="195">
        <f t="shared" si="198"/>
        <v>0</v>
      </c>
      <c r="E140" s="201">
        <f t="shared" si="199"/>
        <v>0</v>
      </c>
      <c r="F140" s="195">
        <f t="shared" si="200"/>
        <v>0</v>
      </c>
      <c r="G140" s="201">
        <f t="shared" si="201"/>
        <v>0</v>
      </c>
      <c r="H140" s="195">
        <f t="shared" si="202"/>
        <v>0</v>
      </c>
      <c r="I140" s="201">
        <f t="shared" si="203"/>
        <v>0</v>
      </c>
      <c r="J140" s="195">
        <f t="shared" si="204"/>
        <v>0</v>
      </c>
      <c r="K140" s="201">
        <f t="shared" si="205"/>
        <v>0</v>
      </c>
      <c r="L140" s="195">
        <f t="shared" si="206"/>
        <v>0</v>
      </c>
      <c r="M140" s="201">
        <f t="shared" si="207"/>
        <v>0</v>
      </c>
      <c r="N140" s="195">
        <f t="shared" si="208"/>
        <v>0</v>
      </c>
      <c r="O140" s="201">
        <f t="shared" si="209"/>
        <v>0</v>
      </c>
      <c r="P140" s="195">
        <f t="shared" si="210"/>
        <v>0</v>
      </c>
      <c r="Q140" s="201">
        <f t="shared" si="211"/>
        <v>0</v>
      </c>
      <c r="R140" s="195">
        <f t="shared" si="212"/>
        <v>0</v>
      </c>
      <c r="S140" s="201">
        <f t="shared" si="213"/>
        <v>0</v>
      </c>
      <c r="T140" s="195">
        <f t="shared" si="215"/>
        <v>1</v>
      </c>
      <c r="U140" s="201">
        <f t="shared" si="214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192">
        <f t="shared" si="184"/>
        <v>34</v>
      </c>
      <c r="BB140" s="192">
        <f t="shared" si="185"/>
        <v>7</v>
      </c>
      <c r="BC140" s="192">
        <f t="shared" si="186"/>
        <v>1</v>
      </c>
      <c r="BD140" s="192">
        <f t="shared" si="187"/>
        <v>0</v>
      </c>
      <c r="BE140" s="192">
        <f t="shared" si="188"/>
        <v>0</v>
      </c>
      <c r="BF140" s="192">
        <f t="shared" si="189"/>
        <v>0</v>
      </c>
      <c r="BG140" s="192">
        <f t="shared" si="190"/>
        <v>0</v>
      </c>
      <c r="BH140" s="192">
        <f t="shared" si="191"/>
        <v>0</v>
      </c>
      <c r="BI140" s="192">
        <f t="shared" si="192"/>
        <v>0</v>
      </c>
      <c r="BJ140" s="192">
        <f t="shared" si="193"/>
        <v>0</v>
      </c>
      <c r="BK140" s="192">
        <f t="shared" si="194"/>
        <v>0</v>
      </c>
      <c r="BL140" s="192">
        <f t="shared" si="195"/>
        <v>0</v>
      </c>
      <c r="BM140" s="71"/>
      <c r="BN140" s="191">
        <v>3</v>
      </c>
      <c r="BO140" s="191">
        <v>0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CA140" s="190">
        <v>44</v>
      </c>
      <c r="CB140" s="190">
        <v>3</v>
      </c>
      <c r="CC140" s="190">
        <v>0</v>
      </c>
      <c r="CD140" s="190">
        <v>0</v>
      </c>
      <c r="CE140" s="190">
        <v>0</v>
      </c>
      <c r="CF140" s="190">
        <v>0</v>
      </c>
      <c r="CG140" s="190">
        <v>0</v>
      </c>
      <c r="CH140" s="190">
        <v>0</v>
      </c>
      <c r="CI140" s="190">
        <v>0</v>
      </c>
      <c r="CJ140" s="190">
        <v>0</v>
      </c>
      <c r="CK140" s="190">
        <v>0</v>
      </c>
      <c r="CL140" s="190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195">
        <f t="shared" si="196"/>
        <v>0</v>
      </c>
      <c r="C141" s="201">
        <f t="shared" si="197"/>
        <v>0</v>
      </c>
      <c r="D141" s="195">
        <f t="shared" si="198"/>
        <v>0</v>
      </c>
      <c r="E141" s="201">
        <f t="shared" si="199"/>
        <v>0</v>
      </c>
      <c r="F141" s="195">
        <f t="shared" si="200"/>
        <v>0</v>
      </c>
      <c r="G141" s="201">
        <f t="shared" si="201"/>
        <v>0</v>
      </c>
      <c r="H141" s="195">
        <f t="shared" si="202"/>
        <v>0</v>
      </c>
      <c r="I141" s="201">
        <f t="shared" si="203"/>
        <v>0</v>
      </c>
      <c r="J141" s="195">
        <f t="shared" si="204"/>
        <v>0</v>
      </c>
      <c r="K141" s="201">
        <f t="shared" si="205"/>
        <v>0</v>
      </c>
      <c r="L141" s="195">
        <f t="shared" si="206"/>
        <v>0</v>
      </c>
      <c r="M141" s="201">
        <f t="shared" si="207"/>
        <v>0</v>
      </c>
      <c r="N141" s="195">
        <f t="shared" si="208"/>
        <v>0</v>
      </c>
      <c r="O141" s="201">
        <f t="shared" si="209"/>
        <v>0</v>
      </c>
      <c r="P141" s="195">
        <f t="shared" si="210"/>
        <v>0</v>
      </c>
      <c r="Q141" s="201">
        <f t="shared" si="211"/>
        <v>0</v>
      </c>
      <c r="R141" s="195">
        <f t="shared" si="212"/>
        <v>0</v>
      </c>
      <c r="S141" s="201">
        <f t="shared" si="213"/>
        <v>0</v>
      </c>
      <c r="T141" s="195">
        <f t="shared" si="215"/>
        <v>0</v>
      </c>
      <c r="U141" s="201">
        <f t="shared" si="214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192">
        <f t="shared" si="184"/>
        <v>53</v>
      </c>
      <c r="BB141" s="192">
        <f t="shared" si="185"/>
        <v>5</v>
      </c>
      <c r="BC141" s="192">
        <f t="shared" si="186"/>
        <v>0</v>
      </c>
      <c r="BD141" s="192">
        <f t="shared" si="187"/>
        <v>0</v>
      </c>
      <c r="BE141" s="192">
        <f t="shared" si="188"/>
        <v>0</v>
      </c>
      <c r="BF141" s="192">
        <f t="shared" si="189"/>
        <v>0</v>
      </c>
      <c r="BG141" s="192">
        <f t="shared" si="190"/>
        <v>0</v>
      </c>
      <c r="BH141" s="192">
        <f t="shared" si="191"/>
        <v>0</v>
      </c>
      <c r="BI141" s="192">
        <f t="shared" si="192"/>
        <v>0</v>
      </c>
      <c r="BJ141" s="192">
        <f t="shared" si="193"/>
        <v>0</v>
      </c>
      <c r="BK141" s="192">
        <f t="shared" si="194"/>
        <v>0</v>
      </c>
      <c r="BL141" s="192">
        <f t="shared" si="195"/>
        <v>0</v>
      </c>
      <c r="BM141" s="71"/>
      <c r="BN141" s="191">
        <v>3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CA141" s="190">
        <v>47</v>
      </c>
      <c r="CB141" s="190">
        <v>4</v>
      </c>
      <c r="CC141" s="190">
        <v>0</v>
      </c>
      <c r="CD141" s="190">
        <v>0</v>
      </c>
      <c r="CE141" s="190">
        <v>0</v>
      </c>
      <c r="CF141" s="190">
        <v>0</v>
      </c>
      <c r="CG141" s="190">
        <v>0</v>
      </c>
      <c r="CH141" s="190">
        <v>0</v>
      </c>
      <c r="CI141" s="190">
        <v>0</v>
      </c>
      <c r="CJ141" s="190">
        <v>0</v>
      </c>
      <c r="CK141" s="190">
        <v>0</v>
      </c>
      <c r="CL141" s="190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195">
        <f t="shared" si="196"/>
        <v>1</v>
      </c>
      <c r="C142" s="201">
        <f t="shared" si="197"/>
        <v>0</v>
      </c>
      <c r="D142" s="195">
        <f t="shared" si="198"/>
        <v>1</v>
      </c>
      <c r="E142" s="201">
        <f t="shared" si="199"/>
        <v>0</v>
      </c>
      <c r="F142" s="195">
        <f t="shared" si="200"/>
        <v>0</v>
      </c>
      <c r="G142" s="201">
        <f t="shared" si="201"/>
        <v>0</v>
      </c>
      <c r="H142" s="195">
        <f t="shared" si="202"/>
        <v>0</v>
      </c>
      <c r="I142" s="201">
        <f t="shared" si="203"/>
        <v>0</v>
      </c>
      <c r="J142" s="195">
        <f t="shared" si="204"/>
        <v>0</v>
      </c>
      <c r="K142" s="201">
        <f t="shared" si="205"/>
        <v>0</v>
      </c>
      <c r="L142" s="195">
        <f t="shared" si="206"/>
        <v>0</v>
      </c>
      <c r="M142" s="201">
        <f t="shared" si="207"/>
        <v>0</v>
      </c>
      <c r="N142" s="195">
        <f t="shared" si="208"/>
        <v>0</v>
      </c>
      <c r="O142" s="201">
        <f t="shared" si="209"/>
        <v>0</v>
      </c>
      <c r="P142" s="195">
        <f t="shared" si="210"/>
        <v>0</v>
      </c>
      <c r="Q142" s="201">
        <f t="shared" si="211"/>
        <v>0</v>
      </c>
      <c r="R142" s="195">
        <f t="shared" si="212"/>
        <v>0</v>
      </c>
      <c r="S142" s="201">
        <f t="shared" si="213"/>
        <v>0</v>
      </c>
      <c r="T142" s="195">
        <f t="shared" si="215"/>
        <v>2</v>
      </c>
      <c r="U142" s="201">
        <f t="shared" si="214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192">
        <f t="shared" si="184"/>
        <v>34</v>
      </c>
      <c r="BB142" s="192">
        <f t="shared" si="185"/>
        <v>2</v>
      </c>
      <c r="BC142" s="192">
        <f t="shared" si="186"/>
        <v>0</v>
      </c>
      <c r="BD142" s="192">
        <f t="shared" si="187"/>
        <v>0</v>
      </c>
      <c r="BE142" s="192">
        <f t="shared" si="188"/>
        <v>0</v>
      </c>
      <c r="BF142" s="192">
        <f t="shared" si="189"/>
        <v>0</v>
      </c>
      <c r="BG142" s="192">
        <f t="shared" si="190"/>
        <v>0</v>
      </c>
      <c r="BH142" s="192">
        <f t="shared" si="191"/>
        <v>0</v>
      </c>
      <c r="BI142" s="192">
        <f t="shared" si="192"/>
        <v>0</v>
      </c>
      <c r="BJ142" s="192">
        <f t="shared" si="193"/>
        <v>0</v>
      </c>
      <c r="BK142" s="192">
        <f t="shared" si="194"/>
        <v>0</v>
      </c>
      <c r="BL142" s="192">
        <f t="shared" si="195"/>
        <v>0</v>
      </c>
      <c r="BM142" s="71"/>
      <c r="BN142" s="191">
        <v>4</v>
      </c>
      <c r="BO142" s="191">
        <v>0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CA142" s="190">
        <v>58</v>
      </c>
      <c r="CB142" s="190">
        <v>6</v>
      </c>
      <c r="CC142" s="190">
        <v>0</v>
      </c>
      <c r="CD142" s="190">
        <v>0</v>
      </c>
      <c r="CE142" s="190">
        <v>0</v>
      </c>
      <c r="CF142" s="190">
        <v>0</v>
      </c>
      <c r="CG142" s="190">
        <v>0</v>
      </c>
      <c r="CH142" s="190">
        <v>0</v>
      </c>
      <c r="CI142" s="190">
        <v>0</v>
      </c>
      <c r="CJ142" s="190">
        <v>0</v>
      </c>
      <c r="CK142" s="190">
        <v>0</v>
      </c>
      <c r="CL142" s="190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195">
        <f t="shared" si="196"/>
        <v>4</v>
      </c>
      <c r="C143" s="201">
        <f t="shared" si="197"/>
        <v>0</v>
      </c>
      <c r="D143" s="195">
        <f t="shared" si="198"/>
        <v>0</v>
      </c>
      <c r="E143" s="201">
        <f t="shared" si="199"/>
        <v>0</v>
      </c>
      <c r="F143" s="195">
        <f t="shared" si="200"/>
        <v>0</v>
      </c>
      <c r="G143" s="201">
        <f t="shared" si="201"/>
        <v>0</v>
      </c>
      <c r="H143" s="195">
        <f t="shared" si="202"/>
        <v>0</v>
      </c>
      <c r="I143" s="201">
        <f t="shared" si="203"/>
        <v>0</v>
      </c>
      <c r="J143" s="195">
        <f t="shared" si="204"/>
        <v>0</v>
      </c>
      <c r="K143" s="201">
        <f t="shared" si="205"/>
        <v>0</v>
      </c>
      <c r="L143" s="195">
        <f t="shared" si="206"/>
        <v>0</v>
      </c>
      <c r="M143" s="201">
        <f t="shared" si="207"/>
        <v>0</v>
      </c>
      <c r="N143" s="195">
        <f t="shared" si="208"/>
        <v>0</v>
      </c>
      <c r="O143" s="201">
        <f t="shared" si="209"/>
        <v>0</v>
      </c>
      <c r="P143" s="195">
        <f t="shared" si="210"/>
        <v>0</v>
      </c>
      <c r="Q143" s="201">
        <f t="shared" si="211"/>
        <v>0</v>
      </c>
      <c r="R143" s="195">
        <f t="shared" si="212"/>
        <v>0</v>
      </c>
      <c r="S143" s="201">
        <f t="shared" si="213"/>
        <v>0</v>
      </c>
      <c r="T143" s="195">
        <f t="shared" si="215"/>
        <v>4</v>
      </c>
      <c r="U143" s="201">
        <f t="shared" si="214"/>
        <v>0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192">
        <f t="shared" si="184"/>
        <v>18</v>
      </c>
      <c r="BB143" s="192">
        <f t="shared" si="185"/>
        <v>10</v>
      </c>
      <c r="BC143" s="192">
        <f t="shared" si="186"/>
        <v>0</v>
      </c>
      <c r="BD143" s="192">
        <f t="shared" si="187"/>
        <v>0</v>
      </c>
      <c r="BE143" s="192">
        <f t="shared" si="188"/>
        <v>0</v>
      </c>
      <c r="BF143" s="192">
        <f t="shared" si="189"/>
        <v>0</v>
      </c>
      <c r="BG143" s="192">
        <f t="shared" si="190"/>
        <v>0</v>
      </c>
      <c r="BH143" s="192">
        <f t="shared" si="191"/>
        <v>0</v>
      </c>
      <c r="BI143" s="192">
        <f t="shared" si="192"/>
        <v>0</v>
      </c>
      <c r="BJ143" s="192">
        <f t="shared" si="193"/>
        <v>0</v>
      </c>
      <c r="BK143" s="192">
        <f t="shared" si="194"/>
        <v>0</v>
      </c>
      <c r="BL143" s="192">
        <f t="shared" si="195"/>
        <v>0</v>
      </c>
      <c r="BM143" s="71"/>
      <c r="BN143" s="191">
        <v>0</v>
      </c>
      <c r="BO143" s="191">
        <v>0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CA143" s="190">
        <v>30</v>
      </c>
      <c r="CB143" s="190">
        <v>4</v>
      </c>
      <c r="CC143" s="190">
        <v>0</v>
      </c>
      <c r="CD143" s="190">
        <v>0</v>
      </c>
      <c r="CE143" s="190">
        <v>0</v>
      </c>
      <c r="CF143" s="190">
        <v>0</v>
      </c>
      <c r="CG143" s="190">
        <v>0</v>
      </c>
      <c r="CH143" s="190">
        <v>0</v>
      </c>
      <c r="CI143" s="190">
        <v>0</v>
      </c>
      <c r="CJ143" s="190">
        <v>0</v>
      </c>
      <c r="CK143" s="190">
        <v>0</v>
      </c>
      <c r="CL143" s="190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195">
        <f t="shared" si="196"/>
        <v>5</v>
      </c>
      <c r="C144" s="201">
        <f t="shared" si="197"/>
        <v>1</v>
      </c>
      <c r="D144" s="195">
        <f t="shared" si="198"/>
        <v>2</v>
      </c>
      <c r="E144" s="201">
        <f t="shared" si="199"/>
        <v>0</v>
      </c>
      <c r="F144" s="195">
        <f t="shared" si="200"/>
        <v>0</v>
      </c>
      <c r="G144" s="201">
        <f t="shared" si="201"/>
        <v>0</v>
      </c>
      <c r="H144" s="195">
        <f t="shared" si="202"/>
        <v>0</v>
      </c>
      <c r="I144" s="201">
        <f t="shared" si="203"/>
        <v>0</v>
      </c>
      <c r="J144" s="195">
        <f t="shared" si="204"/>
        <v>0</v>
      </c>
      <c r="K144" s="201">
        <f t="shared" si="205"/>
        <v>0</v>
      </c>
      <c r="L144" s="195">
        <f t="shared" si="206"/>
        <v>0</v>
      </c>
      <c r="M144" s="201">
        <f t="shared" si="207"/>
        <v>0</v>
      </c>
      <c r="N144" s="195">
        <f t="shared" si="208"/>
        <v>0</v>
      </c>
      <c r="O144" s="201">
        <f t="shared" si="209"/>
        <v>0</v>
      </c>
      <c r="P144" s="195">
        <f t="shared" si="210"/>
        <v>0</v>
      </c>
      <c r="Q144" s="201">
        <f t="shared" si="211"/>
        <v>0</v>
      </c>
      <c r="R144" s="195">
        <f t="shared" si="212"/>
        <v>0</v>
      </c>
      <c r="S144" s="201">
        <f t="shared" si="213"/>
        <v>0</v>
      </c>
      <c r="T144" s="195">
        <f t="shared" si="215"/>
        <v>7</v>
      </c>
      <c r="U144" s="201">
        <f t="shared" si="214"/>
        <v>1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192">
        <f t="shared" si="184"/>
        <v>43</v>
      </c>
      <c r="BB144" s="192">
        <f t="shared" si="185"/>
        <v>1</v>
      </c>
      <c r="BC144" s="192">
        <f t="shared" si="186"/>
        <v>0</v>
      </c>
      <c r="BD144" s="192">
        <f t="shared" si="187"/>
        <v>0</v>
      </c>
      <c r="BE144" s="192">
        <f t="shared" si="188"/>
        <v>0</v>
      </c>
      <c r="BF144" s="192">
        <f t="shared" si="189"/>
        <v>0</v>
      </c>
      <c r="BG144" s="192">
        <f t="shared" si="190"/>
        <v>0</v>
      </c>
      <c r="BH144" s="192">
        <f t="shared" si="191"/>
        <v>0</v>
      </c>
      <c r="BI144" s="192">
        <f t="shared" si="192"/>
        <v>0</v>
      </c>
      <c r="BJ144" s="192">
        <f t="shared" si="193"/>
        <v>0</v>
      </c>
      <c r="BK144" s="192">
        <f t="shared" si="194"/>
        <v>0</v>
      </c>
      <c r="BL144" s="192">
        <f t="shared" si="195"/>
        <v>0</v>
      </c>
      <c r="BM144" s="71"/>
      <c r="BN144" s="191">
        <v>0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CA144" s="190">
        <v>16</v>
      </c>
      <c r="CB144" s="190">
        <v>3</v>
      </c>
      <c r="CC144" s="190">
        <v>0</v>
      </c>
      <c r="CD144" s="190">
        <v>1</v>
      </c>
      <c r="CE144" s="190">
        <v>0</v>
      </c>
      <c r="CF144" s="190">
        <v>0</v>
      </c>
      <c r="CG144" s="190">
        <v>0</v>
      </c>
      <c r="CH144" s="190">
        <v>0</v>
      </c>
      <c r="CI144" s="190">
        <v>0</v>
      </c>
      <c r="CJ144" s="190">
        <v>0</v>
      </c>
      <c r="CK144" s="190">
        <v>0</v>
      </c>
      <c r="CL144" s="190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195">
        <f t="shared" si="196"/>
        <v>13</v>
      </c>
      <c r="C145" s="201">
        <f t="shared" si="197"/>
        <v>0</v>
      </c>
      <c r="D145" s="195">
        <f t="shared" si="198"/>
        <v>0</v>
      </c>
      <c r="E145" s="201">
        <f t="shared" si="199"/>
        <v>0</v>
      </c>
      <c r="F145" s="195">
        <f t="shared" si="200"/>
        <v>0</v>
      </c>
      <c r="G145" s="201">
        <f t="shared" si="201"/>
        <v>0</v>
      </c>
      <c r="H145" s="195">
        <f t="shared" si="202"/>
        <v>0</v>
      </c>
      <c r="I145" s="201">
        <f t="shared" si="203"/>
        <v>0</v>
      </c>
      <c r="J145" s="195">
        <f t="shared" si="204"/>
        <v>0</v>
      </c>
      <c r="K145" s="201">
        <f t="shared" si="205"/>
        <v>0</v>
      </c>
      <c r="L145" s="195">
        <f t="shared" si="206"/>
        <v>0</v>
      </c>
      <c r="M145" s="201">
        <f t="shared" si="207"/>
        <v>0</v>
      </c>
      <c r="N145" s="195">
        <f t="shared" si="208"/>
        <v>0</v>
      </c>
      <c r="O145" s="201">
        <f t="shared" si="209"/>
        <v>0</v>
      </c>
      <c r="P145" s="195">
        <f t="shared" si="210"/>
        <v>0</v>
      </c>
      <c r="Q145" s="201">
        <f t="shared" si="211"/>
        <v>0</v>
      </c>
      <c r="R145" s="195">
        <f t="shared" si="212"/>
        <v>0</v>
      </c>
      <c r="S145" s="201">
        <f t="shared" si="213"/>
        <v>0</v>
      </c>
      <c r="T145" s="195">
        <f t="shared" si="215"/>
        <v>13</v>
      </c>
      <c r="U145" s="201">
        <f t="shared" si="214"/>
        <v>0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192">
        <f t="shared" si="184"/>
        <v>55</v>
      </c>
      <c r="BB145" s="192">
        <f t="shared" si="185"/>
        <v>4</v>
      </c>
      <c r="BC145" s="192">
        <f t="shared" si="186"/>
        <v>0</v>
      </c>
      <c r="BD145" s="192">
        <f t="shared" si="187"/>
        <v>0</v>
      </c>
      <c r="BE145" s="192">
        <f t="shared" si="188"/>
        <v>0</v>
      </c>
      <c r="BF145" s="192">
        <f t="shared" si="189"/>
        <v>0</v>
      </c>
      <c r="BG145" s="192">
        <f t="shared" si="190"/>
        <v>0</v>
      </c>
      <c r="BH145" s="192">
        <f t="shared" si="191"/>
        <v>0</v>
      </c>
      <c r="BI145" s="192">
        <f t="shared" si="192"/>
        <v>0</v>
      </c>
      <c r="BJ145" s="192">
        <f t="shared" si="193"/>
        <v>0</v>
      </c>
      <c r="BK145" s="192">
        <f t="shared" si="194"/>
        <v>0</v>
      </c>
      <c r="BL145" s="192">
        <f t="shared" si="195"/>
        <v>0</v>
      </c>
      <c r="BM145" s="71"/>
      <c r="BN145" s="191">
        <v>0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CA145" s="190">
        <v>16</v>
      </c>
      <c r="CB145" s="190">
        <v>4</v>
      </c>
      <c r="CC145" s="190">
        <v>0</v>
      </c>
      <c r="CD145" s="190">
        <v>0</v>
      </c>
      <c r="CE145" s="190">
        <v>0</v>
      </c>
      <c r="CF145" s="190">
        <v>0</v>
      </c>
      <c r="CG145" s="190">
        <v>0</v>
      </c>
      <c r="CH145" s="190">
        <v>0</v>
      </c>
      <c r="CI145" s="190">
        <v>0</v>
      </c>
      <c r="CJ145" s="190">
        <v>0</v>
      </c>
      <c r="CK145" s="190">
        <v>0</v>
      </c>
      <c r="CL145" s="190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195">
        <f t="shared" si="196"/>
        <v>32</v>
      </c>
      <c r="C146" s="201">
        <f t="shared" si="197"/>
        <v>0</v>
      </c>
      <c r="D146" s="195">
        <f t="shared" si="198"/>
        <v>3</v>
      </c>
      <c r="E146" s="201">
        <f t="shared" si="199"/>
        <v>0</v>
      </c>
      <c r="F146" s="195">
        <f t="shared" si="200"/>
        <v>0</v>
      </c>
      <c r="G146" s="201">
        <f t="shared" si="201"/>
        <v>0</v>
      </c>
      <c r="H146" s="195">
        <f t="shared" si="202"/>
        <v>0</v>
      </c>
      <c r="I146" s="201">
        <f t="shared" si="203"/>
        <v>0</v>
      </c>
      <c r="J146" s="195">
        <f t="shared" si="204"/>
        <v>0</v>
      </c>
      <c r="K146" s="201">
        <f t="shared" si="205"/>
        <v>0</v>
      </c>
      <c r="L146" s="195">
        <f t="shared" si="206"/>
        <v>0</v>
      </c>
      <c r="M146" s="201">
        <f t="shared" si="207"/>
        <v>0</v>
      </c>
      <c r="N146" s="195">
        <f t="shared" si="208"/>
        <v>0</v>
      </c>
      <c r="O146" s="201">
        <f t="shared" si="209"/>
        <v>0</v>
      </c>
      <c r="P146" s="195">
        <f t="shared" si="210"/>
        <v>0</v>
      </c>
      <c r="Q146" s="201">
        <f t="shared" si="211"/>
        <v>0</v>
      </c>
      <c r="R146" s="195">
        <f t="shared" si="212"/>
        <v>0</v>
      </c>
      <c r="S146" s="201">
        <f t="shared" si="213"/>
        <v>0</v>
      </c>
      <c r="T146" s="195">
        <f t="shared" si="215"/>
        <v>35</v>
      </c>
      <c r="U146" s="201">
        <f t="shared" si="214"/>
        <v>0</v>
      </c>
      <c r="V146" s="26"/>
      <c r="W146" s="4"/>
      <c r="X146">
        <f>BA56</f>
        <v>6</v>
      </c>
      <c r="Y146">
        <f t="shared" ref="Y146:AI146" si="216">BB56</f>
        <v>1</v>
      </c>
      <c r="Z146">
        <f t="shared" si="216"/>
        <v>0</v>
      </c>
      <c r="AA146">
        <f t="shared" si="216"/>
        <v>0</v>
      </c>
      <c r="AB146">
        <f t="shared" si="216"/>
        <v>0</v>
      </c>
      <c r="AC146">
        <f t="shared" si="216"/>
        <v>0</v>
      </c>
      <c r="AD146">
        <f t="shared" si="216"/>
        <v>0</v>
      </c>
      <c r="AE146">
        <f t="shared" si="216"/>
        <v>0</v>
      </c>
      <c r="AF146">
        <f t="shared" si="216"/>
        <v>0</v>
      </c>
      <c r="AG146">
        <f t="shared" si="216"/>
        <v>0</v>
      </c>
      <c r="AH146">
        <f t="shared" si="216"/>
        <v>0</v>
      </c>
      <c r="AI146">
        <f t="shared" si="216"/>
        <v>0</v>
      </c>
      <c r="AL146">
        <f>BN51</f>
        <v>0</v>
      </c>
      <c r="AM146">
        <f t="shared" ref="AM146:AW146" si="217">BO51</f>
        <v>0</v>
      </c>
      <c r="AN146">
        <f t="shared" si="217"/>
        <v>0</v>
      </c>
      <c r="AO146">
        <f t="shared" si="217"/>
        <v>0</v>
      </c>
      <c r="AP146">
        <f t="shared" si="217"/>
        <v>0</v>
      </c>
      <c r="AQ146">
        <f t="shared" si="217"/>
        <v>0</v>
      </c>
      <c r="AR146">
        <f t="shared" si="217"/>
        <v>0</v>
      </c>
      <c r="AS146">
        <f t="shared" si="217"/>
        <v>0</v>
      </c>
      <c r="AT146">
        <f t="shared" si="217"/>
        <v>0</v>
      </c>
      <c r="AU146">
        <f t="shared" si="217"/>
        <v>0</v>
      </c>
      <c r="AV146">
        <f t="shared" si="217"/>
        <v>0</v>
      </c>
      <c r="AW146">
        <f t="shared" si="217"/>
        <v>0</v>
      </c>
      <c r="AY146"/>
      <c r="BA146" s="192">
        <f t="shared" si="184"/>
        <v>47</v>
      </c>
      <c r="BB146" s="192">
        <f t="shared" si="185"/>
        <v>3</v>
      </c>
      <c r="BC146" s="192">
        <f t="shared" si="186"/>
        <v>0</v>
      </c>
      <c r="BD146" s="192">
        <f t="shared" si="187"/>
        <v>0</v>
      </c>
      <c r="BE146" s="192">
        <f t="shared" si="188"/>
        <v>0</v>
      </c>
      <c r="BF146" s="192">
        <f t="shared" si="189"/>
        <v>0</v>
      </c>
      <c r="BG146" s="192">
        <f t="shared" si="190"/>
        <v>0</v>
      </c>
      <c r="BH146" s="192">
        <f t="shared" si="191"/>
        <v>0</v>
      </c>
      <c r="BI146" s="192">
        <f t="shared" si="192"/>
        <v>0</v>
      </c>
      <c r="BJ146" s="192">
        <f t="shared" si="193"/>
        <v>0</v>
      </c>
      <c r="BK146" s="192">
        <f t="shared" si="194"/>
        <v>0</v>
      </c>
      <c r="BL146" s="192">
        <f t="shared" si="195"/>
        <v>0</v>
      </c>
      <c r="BM146" s="71"/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CA146" s="190">
        <v>15</v>
      </c>
      <c r="CB146" s="190">
        <v>1</v>
      </c>
      <c r="CC146" s="190">
        <v>0</v>
      </c>
      <c r="CD146" s="190">
        <v>0</v>
      </c>
      <c r="CE146" s="190">
        <v>0</v>
      </c>
      <c r="CF146" s="190">
        <v>0</v>
      </c>
      <c r="CG146" s="190">
        <v>0</v>
      </c>
      <c r="CH146" s="190">
        <v>0</v>
      </c>
      <c r="CI146" s="190">
        <v>0</v>
      </c>
      <c r="CJ146" s="190">
        <v>0</v>
      </c>
      <c r="CK146" s="190">
        <v>0</v>
      </c>
      <c r="CL146" s="190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195">
        <f t="shared" si="196"/>
        <v>21</v>
      </c>
      <c r="C147" s="201">
        <f t="shared" si="197"/>
        <v>0</v>
      </c>
      <c r="D147" s="195">
        <f t="shared" si="198"/>
        <v>9</v>
      </c>
      <c r="E147" s="201">
        <f t="shared" si="199"/>
        <v>0</v>
      </c>
      <c r="F147" s="195">
        <f t="shared" si="200"/>
        <v>0</v>
      </c>
      <c r="G147" s="201">
        <f t="shared" si="201"/>
        <v>0</v>
      </c>
      <c r="H147" s="195">
        <f t="shared" si="202"/>
        <v>0</v>
      </c>
      <c r="I147" s="201">
        <f t="shared" si="203"/>
        <v>0</v>
      </c>
      <c r="J147" s="195">
        <f t="shared" si="204"/>
        <v>0</v>
      </c>
      <c r="K147" s="201">
        <f t="shared" si="205"/>
        <v>0</v>
      </c>
      <c r="L147" s="195">
        <f t="shared" si="206"/>
        <v>0</v>
      </c>
      <c r="M147" s="201">
        <f t="shared" si="207"/>
        <v>0</v>
      </c>
      <c r="N147" s="195">
        <f t="shared" si="208"/>
        <v>0</v>
      </c>
      <c r="O147" s="201">
        <f t="shared" si="209"/>
        <v>0</v>
      </c>
      <c r="P147" s="195">
        <f t="shared" si="210"/>
        <v>0</v>
      </c>
      <c r="Q147" s="201">
        <f t="shared" si="211"/>
        <v>0</v>
      </c>
      <c r="R147" s="195">
        <f t="shared" si="212"/>
        <v>0</v>
      </c>
      <c r="S147" s="201">
        <f t="shared" si="213"/>
        <v>0</v>
      </c>
      <c r="T147" s="195">
        <f t="shared" si="215"/>
        <v>30</v>
      </c>
      <c r="U147" s="201">
        <f t="shared" si="214"/>
        <v>0</v>
      </c>
      <c r="V147" s="26"/>
      <c r="W147" s="4"/>
      <c r="X147">
        <f t="shared" ref="X147:X162" si="218">BA57</f>
        <v>2</v>
      </c>
      <c r="Y147">
        <f t="shared" ref="Y147:Y162" si="219">BB57</f>
        <v>1</v>
      </c>
      <c r="Z147">
        <f t="shared" ref="Z147:Z162" si="220">BC57</f>
        <v>0</v>
      </c>
      <c r="AA147">
        <f t="shared" ref="AA147:AA162" si="221">BD57</f>
        <v>0</v>
      </c>
      <c r="AB147">
        <f t="shared" ref="AB147:AB162" si="222">BE57</f>
        <v>0</v>
      </c>
      <c r="AC147">
        <f t="shared" ref="AC147:AC162" si="223">BF57</f>
        <v>0</v>
      </c>
      <c r="AD147">
        <f t="shared" ref="AD147:AD162" si="224">BG57</f>
        <v>0</v>
      </c>
      <c r="AE147">
        <f t="shared" ref="AE147:AE162" si="225">BH57</f>
        <v>0</v>
      </c>
      <c r="AF147">
        <f t="shared" ref="AF147:AF162" si="226">BI57</f>
        <v>0</v>
      </c>
      <c r="AG147">
        <f t="shared" ref="AG147:AG162" si="227">BJ57</f>
        <v>0</v>
      </c>
      <c r="AH147">
        <f t="shared" ref="AH147:AH162" si="228">BK57</f>
        <v>0</v>
      </c>
      <c r="AI147">
        <f t="shared" ref="AI147:AI162" si="229">BL57</f>
        <v>0</v>
      </c>
      <c r="AL147">
        <f t="shared" ref="AL147:AL162" si="230">BN52</f>
        <v>0</v>
      </c>
      <c r="AM147">
        <f t="shared" ref="AM147:AM162" si="231">BO52</f>
        <v>0</v>
      </c>
      <c r="AN147">
        <f t="shared" ref="AN147:AN162" si="232">BP52</f>
        <v>0</v>
      </c>
      <c r="AO147">
        <f t="shared" ref="AO147:AO162" si="233">BQ52</f>
        <v>0</v>
      </c>
      <c r="AP147">
        <f t="shared" ref="AP147:AP162" si="234">BR52</f>
        <v>0</v>
      </c>
      <c r="AQ147">
        <f t="shared" ref="AQ147:AQ162" si="235">BS52</f>
        <v>0</v>
      </c>
      <c r="AR147">
        <f t="shared" ref="AR147:AR162" si="236">BT52</f>
        <v>0</v>
      </c>
      <c r="AS147">
        <f t="shared" ref="AS147:AS162" si="237">BU52</f>
        <v>0</v>
      </c>
      <c r="AT147">
        <f t="shared" ref="AT147:AT162" si="238">BV52</f>
        <v>0</v>
      </c>
      <c r="AU147">
        <f t="shared" ref="AU147:AU162" si="239">BW52</f>
        <v>0</v>
      </c>
      <c r="AV147">
        <f t="shared" ref="AV147:AV162" si="240">BX52</f>
        <v>0</v>
      </c>
      <c r="AW147">
        <f t="shared" ref="AW147:AW162" si="241">BY52</f>
        <v>0</v>
      </c>
      <c r="AY147"/>
      <c r="BA147" s="192">
        <f t="shared" si="184"/>
        <v>50</v>
      </c>
      <c r="BB147" s="192">
        <f t="shared" si="185"/>
        <v>4</v>
      </c>
      <c r="BC147" s="192">
        <f t="shared" si="186"/>
        <v>0</v>
      </c>
      <c r="BD147" s="192">
        <f t="shared" si="187"/>
        <v>0</v>
      </c>
      <c r="BE147" s="192">
        <f t="shared" si="188"/>
        <v>0</v>
      </c>
      <c r="BF147" s="192">
        <f t="shared" si="189"/>
        <v>0</v>
      </c>
      <c r="BG147" s="192">
        <f t="shared" si="190"/>
        <v>0</v>
      </c>
      <c r="BH147" s="192">
        <f t="shared" si="191"/>
        <v>0</v>
      </c>
      <c r="BI147" s="192">
        <f t="shared" si="192"/>
        <v>0</v>
      </c>
      <c r="BJ147" s="192">
        <f t="shared" si="193"/>
        <v>0</v>
      </c>
      <c r="BK147" s="192">
        <f t="shared" si="194"/>
        <v>0</v>
      </c>
      <c r="BL147" s="192">
        <f t="shared" si="195"/>
        <v>0</v>
      </c>
      <c r="BM147" s="71"/>
      <c r="BN147" s="191">
        <v>1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CA147" s="190">
        <v>12</v>
      </c>
      <c r="CB147" s="190">
        <v>4</v>
      </c>
      <c r="CC147" s="190">
        <v>0</v>
      </c>
      <c r="CD147" s="190">
        <v>0</v>
      </c>
      <c r="CE147" s="190">
        <v>0</v>
      </c>
      <c r="CF147" s="190">
        <v>0</v>
      </c>
      <c r="CG147" s="190">
        <v>0</v>
      </c>
      <c r="CH147" s="190">
        <v>0</v>
      </c>
      <c r="CI147" s="190">
        <v>0</v>
      </c>
      <c r="CJ147" s="190">
        <v>0</v>
      </c>
      <c r="CK147" s="190">
        <v>0</v>
      </c>
      <c r="CL147" s="190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195">
        <f t="shared" si="196"/>
        <v>26</v>
      </c>
      <c r="C148" s="201">
        <f t="shared" si="197"/>
        <v>0</v>
      </c>
      <c r="D148" s="195">
        <f t="shared" si="198"/>
        <v>1</v>
      </c>
      <c r="E148" s="201">
        <f t="shared" si="199"/>
        <v>0</v>
      </c>
      <c r="F148" s="195">
        <f t="shared" si="200"/>
        <v>0</v>
      </c>
      <c r="G148" s="201">
        <f t="shared" si="201"/>
        <v>0</v>
      </c>
      <c r="H148" s="195">
        <f t="shared" si="202"/>
        <v>0</v>
      </c>
      <c r="I148" s="201">
        <f t="shared" si="203"/>
        <v>0</v>
      </c>
      <c r="J148" s="195">
        <f t="shared" si="204"/>
        <v>0</v>
      </c>
      <c r="K148" s="201">
        <f t="shared" si="205"/>
        <v>0</v>
      </c>
      <c r="L148" s="195">
        <f t="shared" si="206"/>
        <v>0</v>
      </c>
      <c r="M148" s="201">
        <f t="shared" si="207"/>
        <v>0</v>
      </c>
      <c r="N148" s="195">
        <f t="shared" si="208"/>
        <v>0</v>
      </c>
      <c r="O148" s="201">
        <f t="shared" si="209"/>
        <v>0</v>
      </c>
      <c r="P148" s="195">
        <f t="shared" si="210"/>
        <v>0</v>
      </c>
      <c r="Q148" s="201">
        <f t="shared" si="211"/>
        <v>0</v>
      </c>
      <c r="R148" s="195">
        <f t="shared" si="212"/>
        <v>0</v>
      </c>
      <c r="S148" s="201">
        <f t="shared" si="213"/>
        <v>0</v>
      </c>
      <c r="T148" s="195">
        <f t="shared" si="215"/>
        <v>27</v>
      </c>
      <c r="U148" s="201">
        <f t="shared" si="214"/>
        <v>0</v>
      </c>
      <c r="V148" s="26"/>
      <c r="W148" s="4"/>
      <c r="X148">
        <f t="shared" si="218"/>
        <v>1</v>
      </c>
      <c r="Y148">
        <f t="shared" si="219"/>
        <v>0</v>
      </c>
      <c r="Z148">
        <f t="shared" si="220"/>
        <v>0</v>
      </c>
      <c r="AA148">
        <f t="shared" si="221"/>
        <v>0</v>
      </c>
      <c r="AB148">
        <f t="shared" si="222"/>
        <v>0</v>
      </c>
      <c r="AC148">
        <f t="shared" si="223"/>
        <v>0</v>
      </c>
      <c r="AD148">
        <f t="shared" si="224"/>
        <v>0</v>
      </c>
      <c r="AE148">
        <f t="shared" si="225"/>
        <v>0</v>
      </c>
      <c r="AF148">
        <f t="shared" si="226"/>
        <v>0</v>
      </c>
      <c r="AG148">
        <f t="shared" si="227"/>
        <v>0</v>
      </c>
      <c r="AH148">
        <f t="shared" si="228"/>
        <v>0</v>
      </c>
      <c r="AI148">
        <f t="shared" si="229"/>
        <v>0</v>
      </c>
      <c r="AL148">
        <f t="shared" si="230"/>
        <v>0</v>
      </c>
      <c r="AM148">
        <f t="shared" si="231"/>
        <v>0</v>
      </c>
      <c r="AN148">
        <f t="shared" si="232"/>
        <v>0</v>
      </c>
      <c r="AO148">
        <f t="shared" si="233"/>
        <v>0</v>
      </c>
      <c r="AP148">
        <f t="shared" si="234"/>
        <v>0</v>
      </c>
      <c r="AQ148">
        <f t="shared" si="235"/>
        <v>0</v>
      </c>
      <c r="AR148">
        <f t="shared" si="236"/>
        <v>0</v>
      </c>
      <c r="AS148">
        <f t="shared" si="237"/>
        <v>0</v>
      </c>
      <c r="AT148">
        <f t="shared" si="238"/>
        <v>0</v>
      </c>
      <c r="AU148">
        <f t="shared" si="239"/>
        <v>0</v>
      </c>
      <c r="AV148">
        <f t="shared" si="240"/>
        <v>0</v>
      </c>
      <c r="AW148">
        <f t="shared" si="241"/>
        <v>0</v>
      </c>
      <c r="AY148"/>
      <c r="BA148" s="192">
        <f t="shared" si="184"/>
        <v>62</v>
      </c>
      <c r="BB148" s="192">
        <f t="shared" si="185"/>
        <v>6</v>
      </c>
      <c r="BC148" s="192">
        <f t="shared" si="186"/>
        <v>0</v>
      </c>
      <c r="BD148" s="192">
        <f t="shared" si="187"/>
        <v>0</v>
      </c>
      <c r="BE148" s="192">
        <f t="shared" si="188"/>
        <v>0</v>
      </c>
      <c r="BF148" s="192">
        <f t="shared" si="189"/>
        <v>0</v>
      </c>
      <c r="BG148" s="192">
        <f t="shared" si="190"/>
        <v>0</v>
      </c>
      <c r="BH148" s="192">
        <f t="shared" si="191"/>
        <v>0</v>
      </c>
      <c r="BI148" s="192">
        <f t="shared" si="192"/>
        <v>0</v>
      </c>
      <c r="BJ148" s="192">
        <f t="shared" si="193"/>
        <v>0</v>
      </c>
      <c r="BK148" s="192">
        <f t="shared" si="194"/>
        <v>0</v>
      </c>
      <c r="BL148" s="192">
        <f t="shared" si="195"/>
        <v>0</v>
      </c>
      <c r="BM148" s="71"/>
      <c r="BN148" s="191">
        <v>1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CA148" s="190">
        <v>12</v>
      </c>
      <c r="CB148" s="190">
        <v>2</v>
      </c>
      <c r="CC148" s="190">
        <v>1</v>
      </c>
      <c r="CD148" s="190">
        <v>0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195">
        <f t="shared" si="196"/>
        <v>28</v>
      </c>
      <c r="C149" s="201">
        <f t="shared" si="197"/>
        <v>0</v>
      </c>
      <c r="D149" s="195">
        <f t="shared" si="198"/>
        <v>3</v>
      </c>
      <c r="E149" s="201">
        <f t="shared" si="199"/>
        <v>0</v>
      </c>
      <c r="F149" s="195">
        <f t="shared" si="200"/>
        <v>0</v>
      </c>
      <c r="G149" s="201">
        <f t="shared" si="201"/>
        <v>0</v>
      </c>
      <c r="H149" s="195">
        <f t="shared" si="202"/>
        <v>0</v>
      </c>
      <c r="I149" s="201">
        <f t="shared" si="203"/>
        <v>0</v>
      </c>
      <c r="J149" s="195">
        <f t="shared" si="204"/>
        <v>0</v>
      </c>
      <c r="K149" s="201">
        <f t="shared" si="205"/>
        <v>0</v>
      </c>
      <c r="L149" s="195">
        <f t="shared" si="206"/>
        <v>0</v>
      </c>
      <c r="M149" s="201">
        <f t="shared" si="207"/>
        <v>0</v>
      </c>
      <c r="N149" s="195">
        <f t="shared" si="208"/>
        <v>0</v>
      </c>
      <c r="O149" s="201">
        <f t="shared" si="209"/>
        <v>0</v>
      </c>
      <c r="P149" s="195">
        <f t="shared" si="210"/>
        <v>0</v>
      </c>
      <c r="Q149" s="201">
        <f t="shared" si="211"/>
        <v>0</v>
      </c>
      <c r="R149" s="195">
        <f t="shared" si="212"/>
        <v>0</v>
      </c>
      <c r="S149" s="201">
        <f t="shared" si="213"/>
        <v>0</v>
      </c>
      <c r="T149" s="195">
        <f t="shared" si="215"/>
        <v>31</v>
      </c>
      <c r="U149" s="201">
        <f t="shared" si="214"/>
        <v>0</v>
      </c>
      <c r="V149" s="26"/>
      <c r="W149" s="4"/>
      <c r="X149">
        <f t="shared" si="218"/>
        <v>0</v>
      </c>
      <c r="Y149">
        <f t="shared" si="219"/>
        <v>0</v>
      </c>
      <c r="Z149">
        <f t="shared" si="220"/>
        <v>0</v>
      </c>
      <c r="AA149">
        <f t="shared" si="221"/>
        <v>0</v>
      </c>
      <c r="AB149">
        <f t="shared" si="222"/>
        <v>0</v>
      </c>
      <c r="AC149">
        <f t="shared" si="223"/>
        <v>0</v>
      </c>
      <c r="AD149">
        <f t="shared" si="224"/>
        <v>0</v>
      </c>
      <c r="AE149">
        <f t="shared" si="225"/>
        <v>0</v>
      </c>
      <c r="AF149">
        <f t="shared" si="226"/>
        <v>0</v>
      </c>
      <c r="AG149">
        <f t="shared" si="227"/>
        <v>0</v>
      </c>
      <c r="AH149">
        <f t="shared" si="228"/>
        <v>0</v>
      </c>
      <c r="AI149">
        <f t="shared" si="229"/>
        <v>0</v>
      </c>
      <c r="AL149">
        <f t="shared" si="230"/>
        <v>0</v>
      </c>
      <c r="AM149">
        <f t="shared" si="231"/>
        <v>0</v>
      </c>
      <c r="AN149">
        <f t="shared" si="232"/>
        <v>0</v>
      </c>
      <c r="AO149">
        <f t="shared" si="233"/>
        <v>0</v>
      </c>
      <c r="AP149">
        <f t="shared" si="234"/>
        <v>0</v>
      </c>
      <c r="AQ149">
        <f t="shared" si="235"/>
        <v>0</v>
      </c>
      <c r="AR149">
        <f t="shared" si="236"/>
        <v>0</v>
      </c>
      <c r="AS149">
        <f t="shared" si="237"/>
        <v>0</v>
      </c>
      <c r="AT149">
        <f t="shared" si="238"/>
        <v>0</v>
      </c>
      <c r="AU149">
        <f t="shared" si="239"/>
        <v>0</v>
      </c>
      <c r="AV149">
        <f t="shared" si="240"/>
        <v>0</v>
      </c>
      <c r="AW149">
        <f t="shared" si="241"/>
        <v>0</v>
      </c>
      <c r="AY149"/>
      <c r="BA149" s="192">
        <f t="shared" si="184"/>
        <v>30</v>
      </c>
      <c r="BB149" s="192">
        <f t="shared" si="185"/>
        <v>4</v>
      </c>
      <c r="BC149" s="192">
        <f t="shared" si="186"/>
        <v>0</v>
      </c>
      <c r="BD149" s="192">
        <f t="shared" si="187"/>
        <v>0</v>
      </c>
      <c r="BE149" s="192">
        <f t="shared" si="188"/>
        <v>0</v>
      </c>
      <c r="BF149" s="192">
        <f t="shared" si="189"/>
        <v>0</v>
      </c>
      <c r="BG149" s="192">
        <f t="shared" si="190"/>
        <v>0</v>
      </c>
      <c r="BH149" s="192">
        <f t="shared" si="191"/>
        <v>0</v>
      </c>
      <c r="BI149" s="192">
        <f t="shared" si="192"/>
        <v>0</v>
      </c>
      <c r="BJ149" s="192">
        <f t="shared" si="193"/>
        <v>0</v>
      </c>
      <c r="BK149" s="192">
        <f t="shared" si="194"/>
        <v>0</v>
      </c>
      <c r="BL149" s="192">
        <f t="shared" si="195"/>
        <v>0</v>
      </c>
      <c r="BM149" s="70" t="s">
        <v>82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CA149" s="190">
        <v>2</v>
      </c>
      <c r="CB149" s="190">
        <v>2</v>
      </c>
      <c r="CC149" s="190">
        <v>0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195">
        <f t="shared" si="196"/>
        <v>41</v>
      </c>
      <c r="C150" s="201">
        <f t="shared" si="197"/>
        <v>3</v>
      </c>
      <c r="D150" s="195">
        <f t="shared" si="198"/>
        <v>5</v>
      </c>
      <c r="E150" s="201">
        <f t="shared" si="199"/>
        <v>0</v>
      </c>
      <c r="F150" s="195">
        <f t="shared" si="200"/>
        <v>0</v>
      </c>
      <c r="G150" s="201">
        <f t="shared" si="201"/>
        <v>0</v>
      </c>
      <c r="H150" s="195">
        <f t="shared" si="202"/>
        <v>0</v>
      </c>
      <c r="I150" s="201">
        <f t="shared" si="203"/>
        <v>0</v>
      </c>
      <c r="J150" s="195">
        <f t="shared" si="204"/>
        <v>0</v>
      </c>
      <c r="K150" s="201">
        <f t="shared" si="205"/>
        <v>0</v>
      </c>
      <c r="L150" s="195">
        <f t="shared" si="206"/>
        <v>0</v>
      </c>
      <c r="M150" s="201">
        <f t="shared" si="207"/>
        <v>0</v>
      </c>
      <c r="N150" s="195">
        <f t="shared" si="208"/>
        <v>0</v>
      </c>
      <c r="O150" s="201">
        <f t="shared" si="209"/>
        <v>0</v>
      </c>
      <c r="P150" s="195">
        <f t="shared" si="210"/>
        <v>0</v>
      </c>
      <c r="Q150" s="201">
        <f t="shared" si="211"/>
        <v>0</v>
      </c>
      <c r="R150" s="195">
        <f t="shared" si="212"/>
        <v>0</v>
      </c>
      <c r="S150" s="201">
        <f t="shared" si="213"/>
        <v>0</v>
      </c>
      <c r="T150" s="195">
        <f t="shared" si="215"/>
        <v>46</v>
      </c>
      <c r="U150" s="201">
        <f t="shared" si="214"/>
        <v>3</v>
      </c>
      <c r="V150" s="26"/>
      <c r="W150" s="4"/>
      <c r="X150">
        <f t="shared" si="218"/>
        <v>1</v>
      </c>
      <c r="Y150">
        <f t="shared" si="219"/>
        <v>1</v>
      </c>
      <c r="Z150">
        <f t="shared" si="220"/>
        <v>0</v>
      </c>
      <c r="AA150">
        <f t="shared" si="221"/>
        <v>0</v>
      </c>
      <c r="AB150">
        <f t="shared" si="222"/>
        <v>0</v>
      </c>
      <c r="AC150">
        <f t="shared" si="223"/>
        <v>0</v>
      </c>
      <c r="AD150">
        <f t="shared" si="224"/>
        <v>0</v>
      </c>
      <c r="AE150">
        <f t="shared" si="225"/>
        <v>0</v>
      </c>
      <c r="AF150">
        <f t="shared" si="226"/>
        <v>0</v>
      </c>
      <c r="AG150">
        <f t="shared" si="227"/>
        <v>0</v>
      </c>
      <c r="AH150">
        <f t="shared" si="228"/>
        <v>0</v>
      </c>
      <c r="AI150">
        <f t="shared" si="229"/>
        <v>0</v>
      </c>
      <c r="AL150">
        <f t="shared" si="230"/>
        <v>0</v>
      </c>
      <c r="AM150">
        <f t="shared" si="231"/>
        <v>0</v>
      </c>
      <c r="AN150">
        <f t="shared" si="232"/>
        <v>0</v>
      </c>
      <c r="AO150">
        <f t="shared" si="233"/>
        <v>0</v>
      </c>
      <c r="AP150">
        <f t="shared" si="234"/>
        <v>0</v>
      </c>
      <c r="AQ150">
        <f t="shared" si="235"/>
        <v>0</v>
      </c>
      <c r="AR150">
        <f t="shared" si="236"/>
        <v>0</v>
      </c>
      <c r="AS150">
        <f t="shared" si="237"/>
        <v>0</v>
      </c>
      <c r="AT150">
        <f t="shared" si="238"/>
        <v>0</v>
      </c>
      <c r="AU150">
        <f t="shared" si="239"/>
        <v>0</v>
      </c>
      <c r="AV150">
        <f t="shared" si="240"/>
        <v>0</v>
      </c>
      <c r="AW150">
        <f t="shared" si="241"/>
        <v>0</v>
      </c>
      <c r="AY150"/>
      <c r="BA150" s="192">
        <f t="shared" si="184"/>
        <v>16</v>
      </c>
      <c r="BB150" s="192">
        <f t="shared" si="185"/>
        <v>3</v>
      </c>
      <c r="BC150" s="192">
        <f t="shared" si="186"/>
        <v>0</v>
      </c>
      <c r="BD150" s="192">
        <f t="shared" si="187"/>
        <v>1</v>
      </c>
      <c r="BE150" s="192">
        <f t="shared" si="188"/>
        <v>0</v>
      </c>
      <c r="BF150" s="192">
        <f t="shared" si="189"/>
        <v>0</v>
      </c>
      <c r="BG150" s="192">
        <f t="shared" si="190"/>
        <v>0</v>
      </c>
      <c r="BH150" s="192">
        <f t="shared" si="191"/>
        <v>0</v>
      </c>
      <c r="BI150" s="192">
        <f t="shared" si="192"/>
        <v>0</v>
      </c>
      <c r="BJ150" s="192">
        <f t="shared" si="193"/>
        <v>0</v>
      </c>
      <c r="BK150" s="192">
        <f t="shared" si="194"/>
        <v>0</v>
      </c>
      <c r="BL150" s="192">
        <f t="shared" si="195"/>
        <v>0</v>
      </c>
      <c r="BM150" s="72"/>
      <c r="BN150" s="191">
        <v>0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CA150" s="190">
        <v>6</v>
      </c>
      <c r="CB150" s="190">
        <v>1</v>
      </c>
      <c r="CC150" s="190">
        <v>0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195">
        <f t="shared" si="196"/>
        <v>45</v>
      </c>
      <c r="C151" s="201">
        <f t="shared" si="197"/>
        <v>2</v>
      </c>
      <c r="D151" s="195">
        <f t="shared" si="198"/>
        <v>6</v>
      </c>
      <c r="E151" s="201">
        <f t="shared" si="199"/>
        <v>0</v>
      </c>
      <c r="F151" s="195">
        <f t="shared" si="200"/>
        <v>0</v>
      </c>
      <c r="G151" s="201">
        <f t="shared" si="201"/>
        <v>0</v>
      </c>
      <c r="H151" s="195">
        <f t="shared" si="202"/>
        <v>0</v>
      </c>
      <c r="I151" s="201">
        <f t="shared" si="203"/>
        <v>0</v>
      </c>
      <c r="J151" s="195">
        <f t="shared" si="204"/>
        <v>0</v>
      </c>
      <c r="K151" s="201">
        <f t="shared" si="205"/>
        <v>0</v>
      </c>
      <c r="L151" s="195">
        <f t="shared" si="206"/>
        <v>0</v>
      </c>
      <c r="M151" s="201">
        <f t="shared" si="207"/>
        <v>0</v>
      </c>
      <c r="N151" s="195">
        <f t="shared" si="208"/>
        <v>0</v>
      </c>
      <c r="O151" s="201">
        <f t="shared" si="209"/>
        <v>0</v>
      </c>
      <c r="P151" s="195">
        <f t="shared" si="210"/>
        <v>0</v>
      </c>
      <c r="Q151" s="201">
        <f t="shared" si="211"/>
        <v>0</v>
      </c>
      <c r="R151" s="195">
        <f t="shared" si="212"/>
        <v>0</v>
      </c>
      <c r="S151" s="201">
        <f t="shared" si="213"/>
        <v>0</v>
      </c>
      <c r="T151" s="195">
        <f t="shared" si="215"/>
        <v>51</v>
      </c>
      <c r="U151" s="201">
        <f t="shared" si="214"/>
        <v>2</v>
      </c>
      <c r="V151" s="26"/>
      <c r="W151" s="4"/>
      <c r="X151">
        <f t="shared" si="218"/>
        <v>4</v>
      </c>
      <c r="Y151">
        <f t="shared" si="219"/>
        <v>0</v>
      </c>
      <c r="Z151">
        <f t="shared" si="220"/>
        <v>0</v>
      </c>
      <c r="AA151">
        <f t="shared" si="221"/>
        <v>0</v>
      </c>
      <c r="AB151">
        <f t="shared" si="222"/>
        <v>0</v>
      </c>
      <c r="AC151">
        <f t="shared" si="223"/>
        <v>0</v>
      </c>
      <c r="AD151">
        <f t="shared" si="224"/>
        <v>0</v>
      </c>
      <c r="AE151">
        <f t="shared" si="225"/>
        <v>0</v>
      </c>
      <c r="AF151">
        <f t="shared" si="226"/>
        <v>0</v>
      </c>
      <c r="AG151">
        <f t="shared" si="227"/>
        <v>0</v>
      </c>
      <c r="AH151">
        <f t="shared" si="228"/>
        <v>0</v>
      </c>
      <c r="AI151">
        <f t="shared" si="229"/>
        <v>0</v>
      </c>
      <c r="AL151">
        <f t="shared" si="230"/>
        <v>0</v>
      </c>
      <c r="AM151">
        <f t="shared" si="231"/>
        <v>0</v>
      </c>
      <c r="AN151">
        <f t="shared" si="232"/>
        <v>0</v>
      </c>
      <c r="AO151">
        <f t="shared" si="233"/>
        <v>0</v>
      </c>
      <c r="AP151">
        <f t="shared" si="234"/>
        <v>0</v>
      </c>
      <c r="AQ151">
        <f t="shared" si="235"/>
        <v>0</v>
      </c>
      <c r="AR151">
        <f t="shared" si="236"/>
        <v>0</v>
      </c>
      <c r="AS151">
        <f t="shared" si="237"/>
        <v>0</v>
      </c>
      <c r="AT151">
        <f t="shared" si="238"/>
        <v>0</v>
      </c>
      <c r="AU151">
        <f t="shared" si="239"/>
        <v>0</v>
      </c>
      <c r="AV151">
        <f t="shared" si="240"/>
        <v>0</v>
      </c>
      <c r="AW151">
        <f t="shared" si="241"/>
        <v>0</v>
      </c>
      <c r="AY151"/>
      <c r="BA151" s="192">
        <f t="shared" si="184"/>
        <v>16</v>
      </c>
      <c r="BB151" s="192">
        <f t="shared" si="185"/>
        <v>4</v>
      </c>
      <c r="BC151" s="192">
        <f t="shared" si="186"/>
        <v>0</v>
      </c>
      <c r="BD151" s="192">
        <f t="shared" si="187"/>
        <v>0</v>
      </c>
      <c r="BE151" s="192">
        <f t="shared" si="188"/>
        <v>0</v>
      </c>
      <c r="BF151" s="192">
        <f t="shared" si="189"/>
        <v>0</v>
      </c>
      <c r="BG151" s="192">
        <f t="shared" si="190"/>
        <v>0</v>
      </c>
      <c r="BH151" s="192">
        <f t="shared" si="191"/>
        <v>0</v>
      </c>
      <c r="BI151" s="192">
        <f t="shared" si="192"/>
        <v>0</v>
      </c>
      <c r="BJ151" s="192">
        <f t="shared" si="193"/>
        <v>0</v>
      </c>
      <c r="BK151" s="192">
        <f t="shared" si="194"/>
        <v>0</v>
      </c>
      <c r="BL151" s="192">
        <f t="shared" si="195"/>
        <v>0</v>
      </c>
      <c r="BM151" s="72"/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CA151" s="190">
        <v>4</v>
      </c>
      <c r="CB151" s="190">
        <v>0</v>
      </c>
      <c r="CC151" s="190">
        <v>0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195">
        <f t="shared" si="196"/>
        <v>32</v>
      </c>
      <c r="C152" s="201">
        <f t="shared" si="197"/>
        <v>0</v>
      </c>
      <c r="D152" s="195">
        <f t="shared" si="198"/>
        <v>11</v>
      </c>
      <c r="E152" s="201">
        <f t="shared" si="199"/>
        <v>0</v>
      </c>
      <c r="F152" s="195">
        <f t="shared" si="200"/>
        <v>0</v>
      </c>
      <c r="G152" s="201">
        <f t="shared" si="201"/>
        <v>0</v>
      </c>
      <c r="H152" s="195">
        <f t="shared" si="202"/>
        <v>0</v>
      </c>
      <c r="I152" s="201">
        <f t="shared" si="203"/>
        <v>0</v>
      </c>
      <c r="J152" s="195">
        <f t="shared" si="204"/>
        <v>0</v>
      </c>
      <c r="K152" s="201">
        <f t="shared" si="205"/>
        <v>0</v>
      </c>
      <c r="L152" s="195">
        <f t="shared" si="206"/>
        <v>0</v>
      </c>
      <c r="M152" s="201">
        <f t="shared" si="207"/>
        <v>0</v>
      </c>
      <c r="N152" s="195">
        <f t="shared" si="208"/>
        <v>0</v>
      </c>
      <c r="O152" s="201">
        <f t="shared" si="209"/>
        <v>0</v>
      </c>
      <c r="P152" s="195">
        <f t="shared" si="210"/>
        <v>0</v>
      </c>
      <c r="Q152" s="201">
        <f t="shared" si="211"/>
        <v>0</v>
      </c>
      <c r="R152" s="195">
        <f t="shared" si="212"/>
        <v>0</v>
      </c>
      <c r="S152" s="201">
        <f t="shared" si="213"/>
        <v>0</v>
      </c>
      <c r="T152" s="195">
        <f t="shared" si="215"/>
        <v>43</v>
      </c>
      <c r="U152" s="201">
        <f t="shared" si="214"/>
        <v>0</v>
      </c>
      <c r="V152" s="26"/>
      <c r="W152" s="4"/>
      <c r="X152">
        <f t="shared" si="218"/>
        <v>5</v>
      </c>
      <c r="Y152">
        <f t="shared" si="219"/>
        <v>2</v>
      </c>
      <c r="Z152">
        <f t="shared" si="220"/>
        <v>0</v>
      </c>
      <c r="AA152">
        <f t="shared" si="221"/>
        <v>0</v>
      </c>
      <c r="AB152">
        <f t="shared" si="222"/>
        <v>0</v>
      </c>
      <c r="AC152">
        <f t="shared" si="223"/>
        <v>0</v>
      </c>
      <c r="AD152">
        <f t="shared" si="224"/>
        <v>0</v>
      </c>
      <c r="AE152">
        <f t="shared" si="225"/>
        <v>0</v>
      </c>
      <c r="AF152">
        <f t="shared" si="226"/>
        <v>0</v>
      </c>
      <c r="AG152">
        <f t="shared" si="227"/>
        <v>0</v>
      </c>
      <c r="AH152">
        <f t="shared" si="228"/>
        <v>0</v>
      </c>
      <c r="AI152">
        <f t="shared" si="229"/>
        <v>0</v>
      </c>
      <c r="AL152">
        <f t="shared" si="230"/>
        <v>1</v>
      </c>
      <c r="AM152">
        <f t="shared" si="231"/>
        <v>0</v>
      </c>
      <c r="AN152">
        <f t="shared" si="232"/>
        <v>0</v>
      </c>
      <c r="AO152">
        <f t="shared" si="233"/>
        <v>0</v>
      </c>
      <c r="AP152">
        <f t="shared" si="234"/>
        <v>0</v>
      </c>
      <c r="AQ152">
        <f t="shared" si="235"/>
        <v>0</v>
      </c>
      <c r="AR152">
        <f t="shared" si="236"/>
        <v>0</v>
      </c>
      <c r="AS152">
        <f t="shared" si="237"/>
        <v>0</v>
      </c>
      <c r="AT152">
        <f t="shared" si="238"/>
        <v>0</v>
      </c>
      <c r="AU152">
        <f t="shared" si="239"/>
        <v>0</v>
      </c>
      <c r="AV152">
        <f t="shared" si="240"/>
        <v>0</v>
      </c>
      <c r="AW152">
        <f t="shared" si="241"/>
        <v>0</v>
      </c>
      <c r="AY152"/>
      <c r="BA152" s="192">
        <f t="shared" si="184"/>
        <v>15</v>
      </c>
      <c r="BB152" s="192">
        <f t="shared" si="185"/>
        <v>1</v>
      </c>
      <c r="BC152" s="192">
        <f t="shared" si="186"/>
        <v>0</v>
      </c>
      <c r="BD152" s="192">
        <f t="shared" si="187"/>
        <v>0</v>
      </c>
      <c r="BE152" s="192">
        <f t="shared" si="188"/>
        <v>0</v>
      </c>
      <c r="BF152" s="192">
        <f t="shared" si="189"/>
        <v>0</v>
      </c>
      <c r="BG152" s="192">
        <f t="shared" si="190"/>
        <v>0</v>
      </c>
      <c r="BH152" s="192">
        <f t="shared" si="191"/>
        <v>0</v>
      </c>
      <c r="BI152" s="192">
        <f t="shared" si="192"/>
        <v>0</v>
      </c>
      <c r="BJ152" s="192">
        <f t="shared" si="193"/>
        <v>0</v>
      </c>
      <c r="BK152" s="192">
        <f t="shared" si="194"/>
        <v>0</v>
      </c>
      <c r="BL152" s="192">
        <f t="shared" si="195"/>
        <v>0</v>
      </c>
      <c r="BM152" s="72"/>
      <c r="BN152" s="191">
        <v>0</v>
      </c>
      <c r="BO152" s="191">
        <v>0</v>
      </c>
      <c r="BP152" s="191">
        <v>0</v>
      </c>
      <c r="BQ152" s="191">
        <v>0</v>
      </c>
      <c r="BR152" s="191">
        <v>0</v>
      </c>
      <c r="BS152" s="191">
        <v>0</v>
      </c>
      <c r="BT152" s="191">
        <v>0</v>
      </c>
      <c r="BU152" s="191">
        <v>0</v>
      </c>
      <c r="BV152" s="191">
        <v>0</v>
      </c>
      <c r="BW152" s="191">
        <v>0</v>
      </c>
      <c r="BX152" s="191">
        <v>0</v>
      </c>
      <c r="BY152" s="191">
        <v>0</v>
      </c>
      <c r="CA152" s="190">
        <v>2</v>
      </c>
      <c r="CB152" s="190">
        <v>0</v>
      </c>
      <c r="CC152" s="190">
        <v>0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195">
        <f t="shared" si="196"/>
        <v>38</v>
      </c>
      <c r="C153" s="201">
        <f t="shared" si="197"/>
        <v>0</v>
      </c>
      <c r="D153" s="195">
        <f t="shared" si="198"/>
        <v>11</v>
      </c>
      <c r="E153" s="201">
        <f t="shared" si="199"/>
        <v>0</v>
      </c>
      <c r="F153" s="195">
        <f t="shared" si="200"/>
        <v>0</v>
      </c>
      <c r="G153" s="201">
        <f t="shared" si="201"/>
        <v>0</v>
      </c>
      <c r="H153" s="195">
        <f t="shared" si="202"/>
        <v>0</v>
      </c>
      <c r="I153" s="201">
        <f t="shared" si="203"/>
        <v>0</v>
      </c>
      <c r="J153" s="195">
        <f t="shared" si="204"/>
        <v>0</v>
      </c>
      <c r="K153" s="201">
        <f t="shared" si="205"/>
        <v>0</v>
      </c>
      <c r="L153" s="195">
        <f t="shared" si="206"/>
        <v>0</v>
      </c>
      <c r="M153" s="201">
        <f t="shared" si="207"/>
        <v>0</v>
      </c>
      <c r="N153" s="195">
        <f t="shared" si="208"/>
        <v>0</v>
      </c>
      <c r="O153" s="201">
        <f t="shared" si="209"/>
        <v>0</v>
      </c>
      <c r="P153" s="195">
        <f t="shared" si="210"/>
        <v>0</v>
      </c>
      <c r="Q153" s="201">
        <f t="shared" si="211"/>
        <v>0</v>
      </c>
      <c r="R153" s="195">
        <f t="shared" si="212"/>
        <v>0</v>
      </c>
      <c r="S153" s="201">
        <f t="shared" si="213"/>
        <v>0</v>
      </c>
      <c r="T153" s="195">
        <f t="shared" si="215"/>
        <v>49</v>
      </c>
      <c r="U153" s="201">
        <f t="shared" si="214"/>
        <v>0</v>
      </c>
      <c r="V153" s="26"/>
      <c r="W153" s="4"/>
      <c r="X153">
        <f t="shared" si="218"/>
        <v>13</v>
      </c>
      <c r="Y153">
        <f t="shared" si="219"/>
        <v>0</v>
      </c>
      <c r="Z153">
        <f t="shared" si="220"/>
        <v>0</v>
      </c>
      <c r="AA153">
        <f t="shared" si="221"/>
        <v>0</v>
      </c>
      <c r="AB153">
        <f t="shared" si="222"/>
        <v>0</v>
      </c>
      <c r="AC153">
        <f t="shared" si="223"/>
        <v>0</v>
      </c>
      <c r="AD153">
        <f t="shared" si="224"/>
        <v>0</v>
      </c>
      <c r="AE153">
        <f t="shared" si="225"/>
        <v>0</v>
      </c>
      <c r="AF153">
        <f t="shared" si="226"/>
        <v>0</v>
      </c>
      <c r="AG153">
        <f t="shared" si="227"/>
        <v>0</v>
      </c>
      <c r="AH153">
        <f t="shared" si="228"/>
        <v>0</v>
      </c>
      <c r="AI153">
        <f t="shared" si="229"/>
        <v>0</v>
      </c>
      <c r="AL153">
        <f t="shared" si="230"/>
        <v>0</v>
      </c>
      <c r="AM153">
        <f t="shared" si="231"/>
        <v>0</v>
      </c>
      <c r="AN153">
        <f t="shared" si="232"/>
        <v>0</v>
      </c>
      <c r="AO153">
        <f t="shared" si="233"/>
        <v>0</v>
      </c>
      <c r="AP153">
        <f t="shared" si="234"/>
        <v>0</v>
      </c>
      <c r="AQ153">
        <f t="shared" si="235"/>
        <v>0</v>
      </c>
      <c r="AR153">
        <f t="shared" si="236"/>
        <v>0</v>
      </c>
      <c r="AS153">
        <f t="shared" si="237"/>
        <v>0</v>
      </c>
      <c r="AT153">
        <f t="shared" si="238"/>
        <v>0</v>
      </c>
      <c r="AU153">
        <f t="shared" si="239"/>
        <v>0</v>
      </c>
      <c r="AV153">
        <f t="shared" si="240"/>
        <v>0</v>
      </c>
      <c r="AW153">
        <f t="shared" si="241"/>
        <v>0</v>
      </c>
      <c r="AY153"/>
      <c r="AZ153" s="68" t="s">
        <v>82</v>
      </c>
      <c r="BA153" s="191">
        <f>BN147+CA147</f>
        <v>13</v>
      </c>
      <c r="BB153" s="191">
        <f t="shared" si="185"/>
        <v>4</v>
      </c>
      <c r="BC153" s="191">
        <f t="shared" si="186"/>
        <v>0</v>
      </c>
      <c r="BD153" s="191">
        <f t="shared" si="187"/>
        <v>0</v>
      </c>
      <c r="BE153" s="191">
        <f t="shared" si="188"/>
        <v>0</v>
      </c>
      <c r="BF153" s="191">
        <f t="shared" si="189"/>
        <v>0</v>
      </c>
      <c r="BG153" s="191">
        <f t="shared" si="190"/>
        <v>0</v>
      </c>
      <c r="BH153" s="191">
        <f t="shared" si="191"/>
        <v>0</v>
      </c>
      <c r="BI153" s="191">
        <f t="shared" si="192"/>
        <v>0</v>
      </c>
      <c r="BJ153" s="191">
        <f t="shared" si="193"/>
        <v>0</v>
      </c>
      <c r="BK153" s="191">
        <f t="shared" si="194"/>
        <v>0</v>
      </c>
      <c r="BL153" s="191">
        <f t="shared" si="195"/>
        <v>0</v>
      </c>
      <c r="BM153" s="72"/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CA153" s="190">
        <v>6</v>
      </c>
      <c r="CB153" s="190">
        <v>1</v>
      </c>
      <c r="CC153" s="190">
        <v>0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195">
        <f t="shared" si="196"/>
        <v>44</v>
      </c>
      <c r="C154" s="201">
        <f t="shared" si="197"/>
        <v>1</v>
      </c>
      <c r="D154" s="195">
        <f t="shared" si="198"/>
        <v>8</v>
      </c>
      <c r="E154" s="201">
        <f t="shared" si="199"/>
        <v>0</v>
      </c>
      <c r="F154" s="195">
        <f t="shared" si="200"/>
        <v>0</v>
      </c>
      <c r="G154" s="201">
        <f t="shared" si="201"/>
        <v>0</v>
      </c>
      <c r="H154" s="195">
        <f t="shared" si="202"/>
        <v>0</v>
      </c>
      <c r="I154" s="201">
        <f t="shared" si="203"/>
        <v>0</v>
      </c>
      <c r="J154" s="195">
        <f t="shared" si="204"/>
        <v>0</v>
      </c>
      <c r="K154" s="201">
        <f t="shared" si="205"/>
        <v>0</v>
      </c>
      <c r="L154" s="195">
        <f t="shared" si="206"/>
        <v>0</v>
      </c>
      <c r="M154" s="201">
        <f t="shared" si="207"/>
        <v>0</v>
      </c>
      <c r="N154" s="195">
        <f t="shared" si="208"/>
        <v>0</v>
      </c>
      <c r="O154" s="201">
        <f t="shared" si="209"/>
        <v>0</v>
      </c>
      <c r="P154" s="195">
        <f t="shared" si="210"/>
        <v>0</v>
      </c>
      <c r="Q154" s="201">
        <f t="shared" si="211"/>
        <v>0</v>
      </c>
      <c r="R154" s="195">
        <f t="shared" si="212"/>
        <v>0</v>
      </c>
      <c r="S154" s="201">
        <f t="shared" si="213"/>
        <v>0</v>
      </c>
      <c r="T154" s="195">
        <f t="shared" ref="T154:T161" si="242">SUM(B154,D154,F154,H154,J154,L154,N154,P154,R154,)</f>
        <v>52</v>
      </c>
      <c r="U154" s="201">
        <f t="shared" ref="U154:U161" si="243">SUM(C154,E154,G154,I154,K154,M154,O154,Q154,S154)</f>
        <v>1</v>
      </c>
      <c r="V154" s="26"/>
      <c r="W154" s="4"/>
      <c r="X154">
        <f t="shared" si="218"/>
        <v>32</v>
      </c>
      <c r="Y154">
        <f t="shared" si="219"/>
        <v>3</v>
      </c>
      <c r="Z154">
        <f t="shared" si="220"/>
        <v>0</v>
      </c>
      <c r="AA154">
        <f t="shared" si="221"/>
        <v>0</v>
      </c>
      <c r="AB154">
        <f t="shared" si="222"/>
        <v>0</v>
      </c>
      <c r="AC154">
        <f t="shared" si="223"/>
        <v>0</v>
      </c>
      <c r="AD154">
        <f t="shared" si="224"/>
        <v>0</v>
      </c>
      <c r="AE154">
        <f t="shared" si="225"/>
        <v>0</v>
      </c>
      <c r="AF154">
        <f t="shared" si="226"/>
        <v>0</v>
      </c>
      <c r="AG154">
        <f t="shared" si="227"/>
        <v>0</v>
      </c>
      <c r="AH154">
        <f t="shared" si="228"/>
        <v>0</v>
      </c>
      <c r="AI154">
        <f t="shared" si="229"/>
        <v>0</v>
      </c>
      <c r="AL154">
        <f t="shared" si="230"/>
        <v>0</v>
      </c>
      <c r="AM154">
        <f t="shared" si="231"/>
        <v>0</v>
      </c>
      <c r="AN154">
        <f t="shared" si="232"/>
        <v>0</v>
      </c>
      <c r="AO154">
        <f t="shared" si="233"/>
        <v>0</v>
      </c>
      <c r="AP154">
        <f t="shared" si="234"/>
        <v>0</v>
      </c>
      <c r="AQ154">
        <f t="shared" si="235"/>
        <v>0</v>
      </c>
      <c r="AR154">
        <f t="shared" si="236"/>
        <v>0</v>
      </c>
      <c r="AS154">
        <f t="shared" si="237"/>
        <v>0</v>
      </c>
      <c r="AT154">
        <f t="shared" si="238"/>
        <v>0</v>
      </c>
      <c r="AU154">
        <f t="shared" si="239"/>
        <v>0</v>
      </c>
      <c r="AV154">
        <f t="shared" si="240"/>
        <v>0</v>
      </c>
      <c r="AW154">
        <f t="shared" si="241"/>
        <v>0</v>
      </c>
      <c r="AY154"/>
      <c r="BA154" s="191">
        <f t="shared" ref="BA154:BA162" si="244">BN148+CA148</f>
        <v>13</v>
      </c>
      <c r="BB154" s="191">
        <f t="shared" ref="BB154:BB162" si="245">BO148+CB148</f>
        <v>2</v>
      </c>
      <c r="BC154" s="191">
        <f t="shared" ref="BC154:BC162" si="246">BP148+CC148</f>
        <v>1</v>
      </c>
      <c r="BD154" s="191">
        <f t="shared" ref="BD154:BD162" si="247">BQ148+CD148</f>
        <v>0</v>
      </c>
      <c r="BE154" s="191">
        <f t="shared" ref="BE154:BE162" si="248">BR148+CE148</f>
        <v>0</v>
      </c>
      <c r="BF154" s="191">
        <f t="shared" ref="BF154:BF162" si="249">BS148+CF148</f>
        <v>0</v>
      </c>
      <c r="BG154" s="191">
        <f t="shared" ref="BG154:BG162" si="250">BT148+CG148</f>
        <v>0</v>
      </c>
      <c r="BH154" s="191">
        <f t="shared" ref="BH154:BH162" si="251">BU148+CH148</f>
        <v>0</v>
      </c>
      <c r="BI154" s="191">
        <f t="shared" ref="BI154:BI162" si="252">BV148+CI148</f>
        <v>0</v>
      </c>
      <c r="BJ154" s="191">
        <f t="shared" ref="BJ154:BJ162" si="253">BW148+CJ148</f>
        <v>0</v>
      </c>
      <c r="BK154" s="191">
        <f t="shared" ref="BK154:BK162" si="254">BX148+CK148</f>
        <v>0</v>
      </c>
      <c r="BL154" s="191">
        <f t="shared" ref="BL154:BL162" si="255">BY148+CL148</f>
        <v>0</v>
      </c>
      <c r="BM154" s="72"/>
      <c r="BN154" s="191">
        <v>0</v>
      </c>
      <c r="BO154" s="191">
        <v>0</v>
      </c>
      <c r="BP154" s="191">
        <v>0</v>
      </c>
      <c r="BQ154" s="191">
        <v>0</v>
      </c>
      <c r="BR154" s="191">
        <v>0</v>
      </c>
      <c r="BS154" s="191">
        <v>0</v>
      </c>
      <c r="BT154" s="191">
        <v>0</v>
      </c>
      <c r="BU154" s="191">
        <v>0</v>
      </c>
      <c r="BV154" s="191">
        <v>0</v>
      </c>
      <c r="BW154" s="191">
        <v>0</v>
      </c>
      <c r="BX154" s="191">
        <v>0</v>
      </c>
      <c r="BY154" s="191">
        <v>0</v>
      </c>
      <c r="CA154" s="190">
        <v>2</v>
      </c>
      <c r="CB154" s="190">
        <v>0</v>
      </c>
      <c r="CC154" s="190">
        <v>0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195">
        <f t="shared" ref="B155:B161" si="256">X164</f>
        <v>68</v>
      </c>
      <c r="C155" s="201">
        <f t="shared" ref="C155:C161" si="257">AL164</f>
        <v>3</v>
      </c>
      <c r="D155" s="195">
        <f t="shared" ref="D155:D161" si="258">Y164</f>
        <v>11</v>
      </c>
      <c r="E155" s="201">
        <f t="shared" ref="E155:E161" si="259">AM164</f>
        <v>0</v>
      </c>
      <c r="F155" s="195">
        <f t="shared" ref="F155:F161" si="260">Z164</f>
        <v>0</v>
      </c>
      <c r="G155" s="201">
        <f t="shared" ref="G155:G161" si="261">AN164</f>
        <v>0</v>
      </c>
      <c r="H155" s="195">
        <f t="shared" ref="H155:H161" si="262">AA164</f>
        <v>0</v>
      </c>
      <c r="I155" s="201">
        <f t="shared" ref="I155:I161" si="263">AO164</f>
        <v>0</v>
      </c>
      <c r="J155" s="195">
        <f t="shared" ref="J155:J161" si="264">AB164</f>
        <v>0</v>
      </c>
      <c r="K155" s="201">
        <f t="shared" ref="K155:K161" si="265">AP164</f>
        <v>0</v>
      </c>
      <c r="L155" s="195">
        <f t="shared" ref="L155:L161" si="266">AC164</f>
        <v>0</v>
      </c>
      <c r="M155" s="201">
        <f t="shared" ref="M155:M161" si="267">AQ164</f>
        <v>0</v>
      </c>
      <c r="N155" s="195">
        <f t="shared" ref="N155:N161" si="268">AD164</f>
        <v>0</v>
      </c>
      <c r="O155" s="201">
        <f t="shared" ref="O155:O161" si="269">AR164</f>
        <v>0</v>
      </c>
      <c r="P155" s="195">
        <f t="shared" ref="P155:P161" si="270">AE164</f>
        <v>0</v>
      </c>
      <c r="Q155" s="201">
        <f t="shared" ref="Q155:Q161" si="271">AS164</f>
        <v>0</v>
      </c>
      <c r="R155" s="195">
        <f t="shared" ref="R155:R161" si="272">SUM(AF164:AI164)</f>
        <v>0</v>
      </c>
      <c r="S155" s="201">
        <f t="shared" ref="S155:S161" si="273">SUM(AT164:AW164)</f>
        <v>0</v>
      </c>
      <c r="T155" s="195">
        <f t="shared" si="242"/>
        <v>79</v>
      </c>
      <c r="U155" s="201">
        <f t="shared" si="243"/>
        <v>3</v>
      </c>
      <c r="V155" s="26"/>
      <c r="W155" s="4"/>
      <c r="X155">
        <f t="shared" si="218"/>
        <v>21</v>
      </c>
      <c r="Y155">
        <f t="shared" si="219"/>
        <v>9</v>
      </c>
      <c r="Z155">
        <f t="shared" si="220"/>
        <v>0</v>
      </c>
      <c r="AA155">
        <f t="shared" si="221"/>
        <v>0</v>
      </c>
      <c r="AB155">
        <f t="shared" si="222"/>
        <v>0</v>
      </c>
      <c r="AC155">
        <f t="shared" si="223"/>
        <v>0</v>
      </c>
      <c r="AD155">
        <f t="shared" si="224"/>
        <v>0</v>
      </c>
      <c r="AE155">
        <f t="shared" si="225"/>
        <v>0</v>
      </c>
      <c r="AF155">
        <f t="shared" si="226"/>
        <v>0</v>
      </c>
      <c r="AG155">
        <f t="shared" si="227"/>
        <v>0</v>
      </c>
      <c r="AH155">
        <f t="shared" si="228"/>
        <v>0</v>
      </c>
      <c r="AI155">
        <f t="shared" si="229"/>
        <v>0</v>
      </c>
      <c r="AL155">
        <f t="shared" si="230"/>
        <v>0</v>
      </c>
      <c r="AM155">
        <f t="shared" si="231"/>
        <v>0</v>
      </c>
      <c r="AN155">
        <f t="shared" si="232"/>
        <v>0</v>
      </c>
      <c r="AO155">
        <f t="shared" si="233"/>
        <v>0</v>
      </c>
      <c r="AP155">
        <f t="shared" si="234"/>
        <v>0</v>
      </c>
      <c r="AQ155">
        <f t="shared" si="235"/>
        <v>0</v>
      </c>
      <c r="AR155">
        <f t="shared" si="236"/>
        <v>0</v>
      </c>
      <c r="AS155">
        <f t="shared" si="237"/>
        <v>0</v>
      </c>
      <c r="AT155">
        <f t="shared" si="238"/>
        <v>0</v>
      </c>
      <c r="AU155">
        <f t="shared" si="239"/>
        <v>0</v>
      </c>
      <c r="AV155">
        <f t="shared" si="240"/>
        <v>0</v>
      </c>
      <c r="AW155">
        <f t="shared" si="241"/>
        <v>0</v>
      </c>
      <c r="AY155"/>
      <c r="BA155" s="191">
        <f t="shared" si="244"/>
        <v>2</v>
      </c>
      <c r="BB155" s="191">
        <f t="shared" si="245"/>
        <v>2</v>
      </c>
      <c r="BC155" s="191">
        <f t="shared" si="246"/>
        <v>0</v>
      </c>
      <c r="BD155" s="191">
        <f t="shared" si="247"/>
        <v>0</v>
      </c>
      <c r="BE155" s="191">
        <f t="shared" si="248"/>
        <v>0</v>
      </c>
      <c r="BF155" s="191">
        <f t="shared" si="249"/>
        <v>0</v>
      </c>
      <c r="BG155" s="191">
        <f t="shared" si="250"/>
        <v>0</v>
      </c>
      <c r="BH155" s="191">
        <f t="shared" si="251"/>
        <v>0</v>
      </c>
      <c r="BI155" s="191">
        <f t="shared" si="252"/>
        <v>0</v>
      </c>
      <c r="BJ155" s="191">
        <f t="shared" si="253"/>
        <v>0</v>
      </c>
      <c r="BK155" s="191">
        <f t="shared" si="254"/>
        <v>0</v>
      </c>
      <c r="BL155" s="191">
        <f t="shared" si="255"/>
        <v>0</v>
      </c>
      <c r="BM155" s="72"/>
      <c r="BN155" s="191">
        <v>0</v>
      </c>
      <c r="BO155" s="191">
        <v>0</v>
      </c>
      <c r="BP155" s="191">
        <v>0</v>
      </c>
      <c r="BQ155" s="191">
        <v>0</v>
      </c>
      <c r="BR155" s="191">
        <v>0</v>
      </c>
      <c r="BS155" s="191">
        <v>0</v>
      </c>
      <c r="BT155" s="191">
        <v>0</v>
      </c>
      <c r="BU155" s="191">
        <v>0</v>
      </c>
      <c r="BV155" s="191">
        <v>0</v>
      </c>
      <c r="BW155" s="191">
        <v>0</v>
      </c>
      <c r="BX155" s="191">
        <v>0</v>
      </c>
      <c r="BY155" s="191">
        <v>0</v>
      </c>
      <c r="CA155" s="190">
        <v>5</v>
      </c>
      <c r="CB155" s="190">
        <v>0</v>
      </c>
      <c r="CC155" s="190">
        <v>0</v>
      </c>
      <c r="CD155" s="190">
        <v>0</v>
      </c>
      <c r="CE155" s="190">
        <v>0</v>
      </c>
      <c r="CF155" s="190">
        <v>0</v>
      </c>
      <c r="CG155" s="190">
        <v>0</v>
      </c>
      <c r="CH155" s="190">
        <v>0</v>
      </c>
      <c r="CI155" s="190">
        <v>0</v>
      </c>
      <c r="CJ155" s="190">
        <v>0</v>
      </c>
      <c r="CK155" s="190">
        <v>0</v>
      </c>
      <c r="CL155" s="190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195">
        <f t="shared" si="256"/>
        <v>55</v>
      </c>
      <c r="C156" s="201">
        <f t="shared" si="257"/>
        <v>0</v>
      </c>
      <c r="D156" s="195">
        <f t="shared" si="258"/>
        <v>9</v>
      </c>
      <c r="E156" s="201">
        <f t="shared" si="259"/>
        <v>0</v>
      </c>
      <c r="F156" s="195">
        <f t="shared" si="260"/>
        <v>0</v>
      </c>
      <c r="G156" s="201">
        <f t="shared" si="261"/>
        <v>0</v>
      </c>
      <c r="H156" s="195">
        <f t="shared" si="262"/>
        <v>0</v>
      </c>
      <c r="I156" s="201">
        <f t="shared" si="263"/>
        <v>0</v>
      </c>
      <c r="J156" s="195">
        <f t="shared" si="264"/>
        <v>0</v>
      </c>
      <c r="K156" s="201">
        <f t="shared" si="265"/>
        <v>0</v>
      </c>
      <c r="L156" s="195">
        <f t="shared" si="266"/>
        <v>0</v>
      </c>
      <c r="M156" s="201">
        <f t="shared" si="267"/>
        <v>0</v>
      </c>
      <c r="N156" s="195">
        <f t="shared" si="268"/>
        <v>0</v>
      </c>
      <c r="O156" s="201">
        <f t="shared" si="269"/>
        <v>0</v>
      </c>
      <c r="P156" s="195">
        <f t="shared" si="270"/>
        <v>0</v>
      </c>
      <c r="Q156" s="201">
        <f t="shared" si="271"/>
        <v>0</v>
      </c>
      <c r="R156" s="195">
        <f t="shared" si="272"/>
        <v>0</v>
      </c>
      <c r="S156" s="201">
        <f t="shared" si="273"/>
        <v>0</v>
      </c>
      <c r="T156" s="195">
        <f t="shared" si="242"/>
        <v>64</v>
      </c>
      <c r="U156" s="201">
        <f t="shared" si="243"/>
        <v>0</v>
      </c>
      <c r="V156" s="26"/>
      <c r="W156" s="4"/>
      <c r="X156">
        <f t="shared" si="218"/>
        <v>26</v>
      </c>
      <c r="Y156">
        <f t="shared" si="219"/>
        <v>1</v>
      </c>
      <c r="Z156">
        <f t="shared" si="220"/>
        <v>0</v>
      </c>
      <c r="AA156">
        <f t="shared" si="221"/>
        <v>0</v>
      </c>
      <c r="AB156">
        <f t="shared" si="222"/>
        <v>0</v>
      </c>
      <c r="AC156">
        <f t="shared" si="223"/>
        <v>0</v>
      </c>
      <c r="AD156">
        <f t="shared" si="224"/>
        <v>0</v>
      </c>
      <c r="AE156">
        <f t="shared" si="225"/>
        <v>0</v>
      </c>
      <c r="AF156">
        <f t="shared" si="226"/>
        <v>0</v>
      </c>
      <c r="AG156">
        <f t="shared" si="227"/>
        <v>0</v>
      </c>
      <c r="AH156">
        <f t="shared" si="228"/>
        <v>0</v>
      </c>
      <c r="AI156">
        <f t="shared" si="229"/>
        <v>0</v>
      </c>
      <c r="AL156">
        <f t="shared" si="230"/>
        <v>0</v>
      </c>
      <c r="AM156">
        <f t="shared" si="231"/>
        <v>0</v>
      </c>
      <c r="AN156">
        <f t="shared" si="232"/>
        <v>0</v>
      </c>
      <c r="AO156">
        <f t="shared" si="233"/>
        <v>0</v>
      </c>
      <c r="AP156">
        <f t="shared" si="234"/>
        <v>0</v>
      </c>
      <c r="AQ156">
        <f t="shared" si="235"/>
        <v>0</v>
      </c>
      <c r="AR156">
        <f t="shared" si="236"/>
        <v>0</v>
      </c>
      <c r="AS156">
        <f t="shared" si="237"/>
        <v>0</v>
      </c>
      <c r="AT156">
        <f t="shared" si="238"/>
        <v>0</v>
      </c>
      <c r="AU156">
        <f t="shared" si="239"/>
        <v>0</v>
      </c>
      <c r="AV156">
        <f t="shared" si="240"/>
        <v>0</v>
      </c>
      <c r="AW156">
        <f t="shared" si="241"/>
        <v>0</v>
      </c>
      <c r="AY156"/>
      <c r="BA156" s="191">
        <f t="shared" si="244"/>
        <v>6</v>
      </c>
      <c r="BB156" s="191">
        <f t="shared" si="245"/>
        <v>1</v>
      </c>
      <c r="BC156" s="191">
        <f t="shared" si="246"/>
        <v>0</v>
      </c>
      <c r="BD156" s="191">
        <f t="shared" si="247"/>
        <v>0</v>
      </c>
      <c r="BE156" s="191">
        <f t="shared" si="248"/>
        <v>0</v>
      </c>
      <c r="BF156" s="191">
        <f t="shared" si="249"/>
        <v>0</v>
      </c>
      <c r="BG156" s="191">
        <f t="shared" si="250"/>
        <v>0</v>
      </c>
      <c r="BH156" s="191">
        <f t="shared" si="251"/>
        <v>0</v>
      </c>
      <c r="BI156" s="191">
        <f t="shared" si="252"/>
        <v>0</v>
      </c>
      <c r="BJ156" s="191">
        <f t="shared" si="253"/>
        <v>0</v>
      </c>
      <c r="BK156" s="191">
        <f t="shared" si="254"/>
        <v>0</v>
      </c>
      <c r="BL156" s="191">
        <f t="shared" si="255"/>
        <v>0</v>
      </c>
      <c r="BM156" s="72"/>
      <c r="BN156" s="191">
        <v>0</v>
      </c>
      <c r="BO156" s="191">
        <v>0</v>
      </c>
      <c r="BP156" s="191">
        <v>0</v>
      </c>
      <c r="BQ156" s="191">
        <v>0</v>
      </c>
      <c r="BR156" s="191">
        <v>0</v>
      </c>
      <c r="BS156" s="191">
        <v>0</v>
      </c>
      <c r="BT156" s="191">
        <v>0</v>
      </c>
      <c r="BU156" s="191">
        <v>0</v>
      </c>
      <c r="BV156" s="191">
        <v>0</v>
      </c>
      <c r="BW156" s="191">
        <v>0</v>
      </c>
      <c r="BX156" s="191">
        <v>0</v>
      </c>
      <c r="BY156" s="191">
        <v>0</v>
      </c>
      <c r="CA156" s="190">
        <v>14</v>
      </c>
      <c r="CB156" s="190">
        <v>0</v>
      </c>
      <c r="CC156" s="190">
        <v>0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195">
        <f t="shared" si="256"/>
        <v>40</v>
      </c>
      <c r="C157" s="201">
        <f t="shared" si="257"/>
        <v>1</v>
      </c>
      <c r="D157" s="195">
        <f t="shared" si="258"/>
        <v>2</v>
      </c>
      <c r="E157" s="201">
        <f t="shared" si="259"/>
        <v>0</v>
      </c>
      <c r="F157" s="195">
        <f t="shared" si="260"/>
        <v>1</v>
      </c>
      <c r="G157" s="201">
        <f t="shared" si="261"/>
        <v>0</v>
      </c>
      <c r="H157" s="195">
        <f t="shared" si="262"/>
        <v>0</v>
      </c>
      <c r="I157" s="201">
        <f t="shared" si="263"/>
        <v>0</v>
      </c>
      <c r="J157" s="195">
        <f t="shared" si="264"/>
        <v>0</v>
      </c>
      <c r="K157" s="201">
        <f t="shared" si="265"/>
        <v>0</v>
      </c>
      <c r="L157" s="195">
        <f t="shared" si="266"/>
        <v>0</v>
      </c>
      <c r="M157" s="201">
        <f t="shared" si="267"/>
        <v>0</v>
      </c>
      <c r="N157" s="195">
        <f t="shared" si="268"/>
        <v>0</v>
      </c>
      <c r="O157" s="201">
        <f t="shared" si="269"/>
        <v>0</v>
      </c>
      <c r="P157" s="195">
        <f t="shared" si="270"/>
        <v>0</v>
      </c>
      <c r="Q157" s="201">
        <f t="shared" si="271"/>
        <v>0</v>
      </c>
      <c r="R157" s="195">
        <f t="shared" si="272"/>
        <v>0</v>
      </c>
      <c r="S157" s="201">
        <f t="shared" si="273"/>
        <v>0</v>
      </c>
      <c r="T157" s="195">
        <f t="shared" si="242"/>
        <v>43</v>
      </c>
      <c r="U157" s="201">
        <f t="shared" si="243"/>
        <v>1</v>
      </c>
      <c r="V157" s="26"/>
      <c r="W157" s="4"/>
      <c r="X157">
        <f t="shared" si="218"/>
        <v>28</v>
      </c>
      <c r="Y157">
        <f t="shared" si="219"/>
        <v>3</v>
      </c>
      <c r="Z157">
        <f t="shared" si="220"/>
        <v>0</v>
      </c>
      <c r="AA157">
        <f t="shared" si="221"/>
        <v>0</v>
      </c>
      <c r="AB157">
        <f t="shared" si="222"/>
        <v>0</v>
      </c>
      <c r="AC157">
        <f t="shared" si="223"/>
        <v>0</v>
      </c>
      <c r="AD157">
        <f t="shared" si="224"/>
        <v>0</v>
      </c>
      <c r="AE157">
        <f t="shared" si="225"/>
        <v>0</v>
      </c>
      <c r="AF157">
        <f t="shared" si="226"/>
        <v>0</v>
      </c>
      <c r="AG157">
        <f t="shared" si="227"/>
        <v>0</v>
      </c>
      <c r="AH157">
        <f t="shared" si="228"/>
        <v>0</v>
      </c>
      <c r="AI157">
        <f t="shared" si="229"/>
        <v>0</v>
      </c>
      <c r="AL157">
        <f t="shared" si="230"/>
        <v>0</v>
      </c>
      <c r="AM157">
        <f t="shared" si="231"/>
        <v>0</v>
      </c>
      <c r="AN157">
        <f t="shared" si="232"/>
        <v>0</v>
      </c>
      <c r="AO157">
        <f t="shared" si="233"/>
        <v>0</v>
      </c>
      <c r="AP157">
        <f t="shared" si="234"/>
        <v>0</v>
      </c>
      <c r="AQ157">
        <f t="shared" si="235"/>
        <v>0</v>
      </c>
      <c r="AR157">
        <f t="shared" si="236"/>
        <v>0</v>
      </c>
      <c r="AS157">
        <f t="shared" si="237"/>
        <v>0</v>
      </c>
      <c r="AT157">
        <f t="shared" si="238"/>
        <v>0</v>
      </c>
      <c r="AU157">
        <f t="shared" si="239"/>
        <v>0</v>
      </c>
      <c r="AV157">
        <f t="shared" si="240"/>
        <v>0</v>
      </c>
      <c r="AW157">
        <f t="shared" si="241"/>
        <v>0</v>
      </c>
      <c r="AY157"/>
      <c r="BA157" s="191">
        <f t="shared" si="244"/>
        <v>4</v>
      </c>
      <c r="BB157" s="191">
        <f t="shared" si="245"/>
        <v>0</v>
      </c>
      <c r="BC157" s="191">
        <f t="shared" si="246"/>
        <v>0</v>
      </c>
      <c r="BD157" s="191">
        <f t="shared" si="247"/>
        <v>0</v>
      </c>
      <c r="BE157" s="191">
        <f t="shared" si="248"/>
        <v>0</v>
      </c>
      <c r="BF157" s="191">
        <f t="shared" si="249"/>
        <v>0</v>
      </c>
      <c r="BG157" s="191">
        <f t="shared" si="250"/>
        <v>0</v>
      </c>
      <c r="BH157" s="191">
        <f t="shared" si="251"/>
        <v>0</v>
      </c>
      <c r="BI157" s="191">
        <f t="shared" si="252"/>
        <v>0</v>
      </c>
      <c r="BJ157" s="191">
        <f t="shared" si="253"/>
        <v>0</v>
      </c>
      <c r="BK157" s="191">
        <f t="shared" si="254"/>
        <v>0</v>
      </c>
      <c r="BL157" s="191">
        <f t="shared" si="255"/>
        <v>0</v>
      </c>
      <c r="BM157" s="72"/>
      <c r="BN157" s="191">
        <v>2</v>
      </c>
      <c r="BO157" s="191">
        <v>0</v>
      </c>
      <c r="BP157" s="191">
        <v>0</v>
      </c>
      <c r="BQ157" s="191">
        <v>0</v>
      </c>
      <c r="BR157" s="191">
        <v>0</v>
      </c>
      <c r="BS157" s="191">
        <v>0</v>
      </c>
      <c r="BT157" s="191">
        <v>0</v>
      </c>
      <c r="BU157" s="191">
        <v>0</v>
      </c>
      <c r="BV157" s="191">
        <v>0</v>
      </c>
      <c r="BW157" s="191">
        <v>0</v>
      </c>
      <c r="BX157" s="191">
        <v>0</v>
      </c>
      <c r="BY157" s="191">
        <v>0</v>
      </c>
      <c r="CA157" s="190">
        <v>16</v>
      </c>
      <c r="CB157" s="190">
        <v>4</v>
      </c>
      <c r="CC157" s="190">
        <v>0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195">
        <f t="shared" si="256"/>
        <v>42</v>
      </c>
      <c r="C158" s="201">
        <f t="shared" si="257"/>
        <v>2</v>
      </c>
      <c r="D158" s="195">
        <f t="shared" si="258"/>
        <v>12</v>
      </c>
      <c r="E158" s="201">
        <f t="shared" si="259"/>
        <v>0</v>
      </c>
      <c r="F158" s="195">
        <f t="shared" si="260"/>
        <v>0</v>
      </c>
      <c r="G158" s="201">
        <f t="shared" si="261"/>
        <v>0</v>
      </c>
      <c r="H158" s="195">
        <f t="shared" si="262"/>
        <v>0</v>
      </c>
      <c r="I158" s="201">
        <f t="shared" si="263"/>
        <v>0</v>
      </c>
      <c r="J158" s="195">
        <f t="shared" si="264"/>
        <v>0</v>
      </c>
      <c r="K158" s="201">
        <f t="shared" si="265"/>
        <v>0</v>
      </c>
      <c r="L158" s="195">
        <f t="shared" si="266"/>
        <v>0</v>
      </c>
      <c r="M158" s="201">
        <f t="shared" si="267"/>
        <v>0</v>
      </c>
      <c r="N158" s="195">
        <f t="shared" si="268"/>
        <v>0</v>
      </c>
      <c r="O158" s="201">
        <f t="shared" si="269"/>
        <v>0</v>
      </c>
      <c r="P158" s="195">
        <f t="shared" si="270"/>
        <v>0</v>
      </c>
      <c r="Q158" s="201">
        <f t="shared" si="271"/>
        <v>0</v>
      </c>
      <c r="R158" s="195">
        <f t="shared" si="272"/>
        <v>0</v>
      </c>
      <c r="S158" s="201">
        <f t="shared" si="273"/>
        <v>0</v>
      </c>
      <c r="T158" s="195">
        <f t="shared" si="242"/>
        <v>54</v>
      </c>
      <c r="U158" s="201">
        <f t="shared" si="243"/>
        <v>2</v>
      </c>
      <c r="V158" s="26"/>
      <c r="W158" s="4"/>
      <c r="X158">
        <f t="shared" si="218"/>
        <v>41</v>
      </c>
      <c r="Y158">
        <f t="shared" si="219"/>
        <v>5</v>
      </c>
      <c r="Z158">
        <f t="shared" si="220"/>
        <v>0</v>
      </c>
      <c r="AA158">
        <f t="shared" si="221"/>
        <v>0</v>
      </c>
      <c r="AB158">
        <f t="shared" si="222"/>
        <v>0</v>
      </c>
      <c r="AC158">
        <f t="shared" si="223"/>
        <v>0</v>
      </c>
      <c r="AD158">
        <f t="shared" si="224"/>
        <v>0</v>
      </c>
      <c r="AE158">
        <f t="shared" si="225"/>
        <v>0</v>
      </c>
      <c r="AF158">
        <f t="shared" si="226"/>
        <v>0</v>
      </c>
      <c r="AG158">
        <f t="shared" si="227"/>
        <v>0</v>
      </c>
      <c r="AH158">
        <f t="shared" si="228"/>
        <v>0</v>
      </c>
      <c r="AI158">
        <f t="shared" si="229"/>
        <v>0</v>
      </c>
      <c r="AL158">
        <f t="shared" si="230"/>
        <v>3</v>
      </c>
      <c r="AM158">
        <f t="shared" si="231"/>
        <v>0</v>
      </c>
      <c r="AN158">
        <f t="shared" si="232"/>
        <v>0</v>
      </c>
      <c r="AO158">
        <f t="shared" si="233"/>
        <v>0</v>
      </c>
      <c r="AP158">
        <f t="shared" si="234"/>
        <v>0</v>
      </c>
      <c r="AQ158">
        <f t="shared" si="235"/>
        <v>0</v>
      </c>
      <c r="AR158">
        <f t="shared" si="236"/>
        <v>0</v>
      </c>
      <c r="AS158">
        <f t="shared" si="237"/>
        <v>0</v>
      </c>
      <c r="AT158">
        <f t="shared" si="238"/>
        <v>0</v>
      </c>
      <c r="AU158">
        <f t="shared" si="239"/>
        <v>0</v>
      </c>
      <c r="AV158">
        <f t="shared" si="240"/>
        <v>0</v>
      </c>
      <c r="AW158">
        <f t="shared" si="241"/>
        <v>0</v>
      </c>
      <c r="AY158"/>
      <c r="BA158" s="191">
        <f t="shared" si="244"/>
        <v>2</v>
      </c>
      <c r="BB158" s="191">
        <f t="shared" si="245"/>
        <v>0</v>
      </c>
      <c r="BC158" s="191">
        <f t="shared" si="246"/>
        <v>0</v>
      </c>
      <c r="BD158" s="191">
        <f t="shared" si="247"/>
        <v>0</v>
      </c>
      <c r="BE158" s="191">
        <f t="shared" si="248"/>
        <v>0</v>
      </c>
      <c r="BF158" s="191">
        <f t="shared" si="249"/>
        <v>0</v>
      </c>
      <c r="BG158" s="191">
        <f t="shared" si="250"/>
        <v>0</v>
      </c>
      <c r="BH158" s="191">
        <f t="shared" si="251"/>
        <v>0</v>
      </c>
      <c r="BI158" s="191">
        <f t="shared" si="252"/>
        <v>0</v>
      </c>
      <c r="BJ158" s="191">
        <f t="shared" si="253"/>
        <v>0</v>
      </c>
      <c r="BK158" s="191">
        <f t="shared" si="254"/>
        <v>0</v>
      </c>
      <c r="BL158" s="191">
        <f t="shared" si="255"/>
        <v>0</v>
      </c>
      <c r="BM158" s="72"/>
      <c r="BN158" s="191">
        <v>2</v>
      </c>
      <c r="BO158" s="191">
        <v>0</v>
      </c>
      <c r="BP158" s="191">
        <v>0</v>
      </c>
      <c r="BQ158" s="191">
        <v>0</v>
      </c>
      <c r="BR158" s="191">
        <v>0</v>
      </c>
      <c r="BS158" s="191">
        <v>0</v>
      </c>
      <c r="BT158" s="191">
        <v>0</v>
      </c>
      <c r="BU158" s="191">
        <v>0</v>
      </c>
      <c r="BV158" s="191">
        <v>0</v>
      </c>
      <c r="BW158" s="191">
        <v>0</v>
      </c>
      <c r="BX158" s="191">
        <v>0</v>
      </c>
      <c r="BY158" s="191">
        <v>0</v>
      </c>
      <c r="CA158" s="190">
        <v>35</v>
      </c>
      <c r="CB158" s="190">
        <v>4</v>
      </c>
      <c r="CC158" s="190">
        <v>0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195">
        <f t="shared" si="256"/>
        <v>22</v>
      </c>
      <c r="C159" s="201">
        <f t="shared" si="257"/>
        <v>1</v>
      </c>
      <c r="D159" s="195">
        <f t="shared" si="258"/>
        <v>4</v>
      </c>
      <c r="E159" s="201">
        <f t="shared" si="259"/>
        <v>0</v>
      </c>
      <c r="F159" s="195">
        <f t="shared" si="260"/>
        <v>0</v>
      </c>
      <c r="G159" s="201">
        <f t="shared" si="261"/>
        <v>0</v>
      </c>
      <c r="H159" s="195">
        <f t="shared" si="262"/>
        <v>0</v>
      </c>
      <c r="I159" s="201">
        <f t="shared" si="263"/>
        <v>0</v>
      </c>
      <c r="J159" s="195">
        <f t="shared" si="264"/>
        <v>0</v>
      </c>
      <c r="K159" s="201">
        <f t="shared" si="265"/>
        <v>0</v>
      </c>
      <c r="L159" s="195">
        <f t="shared" si="266"/>
        <v>0</v>
      </c>
      <c r="M159" s="201">
        <f t="shared" si="267"/>
        <v>0</v>
      </c>
      <c r="N159" s="195">
        <f t="shared" si="268"/>
        <v>0</v>
      </c>
      <c r="O159" s="201">
        <f t="shared" si="269"/>
        <v>0</v>
      </c>
      <c r="P159" s="195">
        <f t="shared" si="270"/>
        <v>0</v>
      </c>
      <c r="Q159" s="201">
        <f t="shared" si="271"/>
        <v>0</v>
      </c>
      <c r="R159" s="195">
        <f t="shared" si="272"/>
        <v>0</v>
      </c>
      <c r="S159" s="201">
        <f t="shared" si="273"/>
        <v>0</v>
      </c>
      <c r="T159" s="195">
        <f t="shared" si="242"/>
        <v>26</v>
      </c>
      <c r="U159" s="201">
        <f t="shared" si="243"/>
        <v>1</v>
      </c>
      <c r="V159" s="26"/>
      <c r="W159" s="4"/>
      <c r="X159">
        <f t="shared" si="218"/>
        <v>45</v>
      </c>
      <c r="Y159">
        <f t="shared" si="219"/>
        <v>6</v>
      </c>
      <c r="Z159">
        <f t="shared" si="220"/>
        <v>0</v>
      </c>
      <c r="AA159">
        <f t="shared" si="221"/>
        <v>0</v>
      </c>
      <c r="AB159">
        <f t="shared" si="222"/>
        <v>0</v>
      </c>
      <c r="AC159">
        <f t="shared" si="223"/>
        <v>0</v>
      </c>
      <c r="AD159">
        <f t="shared" si="224"/>
        <v>0</v>
      </c>
      <c r="AE159">
        <f t="shared" si="225"/>
        <v>0</v>
      </c>
      <c r="AF159">
        <f t="shared" si="226"/>
        <v>0</v>
      </c>
      <c r="AG159">
        <f t="shared" si="227"/>
        <v>0</v>
      </c>
      <c r="AH159">
        <f t="shared" si="228"/>
        <v>0</v>
      </c>
      <c r="AI159">
        <f t="shared" si="229"/>
        <v>0</v>
      </c>
      <c r="AL159">
        <f t="shared" si="230"/>
        <v>2</v>
      </c>
      <c r="AM159">
        <f t="shared" si="231"/>
        <v>0</v>
      </c>
      <c r="AN159">
        <f t="shared" si="232"/>
        <v>0</v>
      </c>
      <c r="AO159">
        <f t="shared" si="233"/>
        <v>0</v>
      </c>
      <c r="AP159">
        <f t="shared" si="234"/>
        <v>0</v>
      </c>
      <c r="AQ159">
        <f t="shared" si="235"/>
        <v>0</v>
      </c>
      <c r="AR159">
        <f t="shared" si="236"/>
        <v>0</v>
      </c>
      <c r="AS159">
        <f t="shared" si="237"/>
        <v>0</v>
      </c>
      <c r="AT159">
        <f t="shared" si="238"/>
        <v>0</v>
      </c>
      <c r="AU159">
        <f t="shared" si="239"/>
        <v>0</v>
      </c>
      <c r="AV159">
        <f t="shared" si="240"/>
        <v>0</v>
      </c>
      <c r="AW159">
        <f t="shared" si="241"/>
        <v>0</v>
      </c>
      <c r="AY159"/>
      <c r="BA159" s="191">
        <f t="shared" si="244"/>
        <v>6</v>
      </c>
      <c r="BB159" s="191">
        <f t="shared" si="245"/>
        <v>1</v>
      </c>
      <c r="BC159" s="191">
        <f t="shared" si="246"/>
        <v>0</v>
      </c>
      <c r="BD159" s="191">
        <f t="shared" si="247"/>
        <v>0</v>
      </c>
      <c r="BE159" s="191">
        <f t="shared" si="248"/>
        <v>0</v>
      </c>
      <c r="BF159" s="191">
        <f t="shared" si="249"/>
        <v>0</v>
      </c>
      <c r="BG159" s="191">
        <f t="shared" si="250"/>
        <v>0</v>
      </c>
      <c r="BH159" s="191">
        <f t="shared" si="251"/>
        <v>0</v>
      </c>
      <c r="BI159" s="191">
        <f t="shared" si="252"/>
        <v>0</v>
      </c>
      <c r="BJ159" s="191">
        <f t="shared" si="253"/>
        <v>0</v>
      </c>
      <c r="BK159" s="191">
        <f t="shared" si="254"/>
        <v>0</v>
      </c>
      <c r="BL159" s="191">
        <f t="shared" si="255"/>
        <v>0</v>
      </c>
      <c r="BM159" s="72"/>
      <c r="BN159" s="191">
        <v>1</v>
      </c>
      <c r="BO159" s="191">
        <v>0</v>
      </c>
      <c r="BP159" s="191">
        <v>0</v>
      </c>
      <c r="BQ159" s="191">
        <v>0</v>
      </c>
      <c r="BR159" s="191">
        <v>0</v>
      </c>
      <c r="BS159" s="191">
        <v>0</v>
      </c>
      <c r="BT159" s="191">
        <v>0</v>
      </c>
      <c r="BU159" s="191">
        <v>0</v>
      </c>
      <c r="BV159" s="191">
        <v>0</v>
      </c>
      <c r="BW159" s="191">
        <v>0</v>
      </c>
      <c r="BX159" s="191">
        <v>0</v>
      </c>
      <c r="BY159" s="191">
        <v>0</v>
      </c>
      <c r="CA159" s="190">
        <v>45</v>
      </c>
      <c r="CB159" s="190">
        <v>6</v>
      </c>
      <c r="CC159" s="190">
        <v>0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195">
        <f t="shared" si="256"/>
        <v>15</v>
      </c>
      <c r="C160" s="201">
        <f t="shared" si="257"/>
        <v>0</v>
      </c>
      <c r="D160" s="195">
        <f t="shared" si="258"/>
        <v>2</v>
      </c>
      <c r="E160" s="201">
        <f t="shared" si="259"/>
        <v>0</v>
      </c>
      <c r="F160" s="195">
        <f t="shared" si="260"/>
        <v>0</v>
      </c>
      <c r="G160" s="201">
        <f t="shared" si="261"/>
        <v>0</v>
      </c>
      <c r="H160" s="195">
        <f t="shared" si="262"/>
        <v>0</v>
      </c>
      <c r="I160" s="201">
        <f t="shared" si="263"/>
        <v>0</v>
      </c>
      <c r="J160" s="195">
        <f t="shared" si="264"/>
        <v>0</v>
      </c>
      <c r="K160" s="201">
        <f t="shared" si="265"/>
        <v>0</v>
      </c>
      <c r="L160" s="195">
        <f t="shared" si="266"/>
        <v>0</v>
      </c>
      <c r="M160" s="201">
        <f t="shared" si="267"/>
        <v>0</v>
      </c>
      <c r="N160" s="195">
        <f t="shared" si="268"/>
        <v>0</v>
      </c>
      <c r="O160" s="201">
        <f t="shared" si="269"/>
        <v>0</v>
      </c>
      <c r="P160" s="195">
        <f t="shared" si="270"/>
        <v>0</v>
      </c>
      <c r="Q160" s="201">
        <f t="shared" si="271"/>
        <v>0</v>
      </c>
      <c r="R160" s="195">
        <f t="shared" si="272"/>
        <v>0</v>
      </c>
      <c r="S160" s="201">
        <f t="shared" si="273"/>
        <v>0</v>
      </c>
      <c r="T160" s="195">
        <f t="shared" si="242"/>
        <v>17</v>
      </c>
      <c r="U160" s="201">
        <f t="shared" si="243"/>
        <v>0</v>
      </c>
      <c r="V160" s="26"/>
      <c r="W160" s="4"/>
      <c r="X160">
        <f t="shared" si="218"/>
        <v>32</v>
      </c>
      <c r="Y160">
        <f t="shared" si="219"/>
        <v>11</v>
      </c>
      <c r="Z160">
        <f t="shared" si="220"/>
        <v>0</v>
      </c>
      <c r="AA160">
        <f t="shared" si="221"/>
        <v>0</v>
      </c>
      <c r="AB160">
        <f t="shared" si="222"/>
        <v>0</v>
      </c>
      <c r="AC160">
        <f t="shared" si="223"/>
        <v>0</v>
      </c>
      <c r="AD160">
        <f t="shared" si="224"/>
        <v>0</v>
      </c>
      <c r="AE160">
        <f t="shared" si="225"/>
        <v>0</v>
      </c>
      <c r="AF160">
        <f t="shared" si="226"/>
        <v>0</v>
      </c>
      <c r="AG160">
        <f t="shared" si="227"/>
        <v>0</v>
      </c>
      <c r="AH160">
        <f t="shared" si="228"/>
        <v>0</v>
      </c>
      <c r="AI160">
        <f t="shared" si="229"/>
        <v>0</v>
      </c>
      <c r="AL160">
        <f t="shared" si="230"/>
        <v>0</v>
      </c>
      <c r="AM160">
        <f t="shared" si="231"/>
        <v>0</v>
      </c>
      <c r="AN160">
        <f t="shared" si="232"/>
        <v>0</v>
      </c>
      <c r="AO160">
        <f t="shared" si="233"/>
        <v>0</v>
      </c>
      <c r="AP160">
        <f t="shared" si="234"/>
        <v>0</v>
      </c>
      <c r="AQ160">
        <f t="shared" si="235"/>
        <v>0</v>
      </c>
      <c r="AR160">
        <f t="shared" si="236"/>
        <v>0</v>
      </c>
      <c r="AS160">
        <f t="shared" si="237"/>
        <v>0</v>
      </c>
      <c r="AT160">
        <f t="shared" si="238"/>
        <v>0</v>
      </c>
      <c r="AU160">
        <f t="shared" si="239"/>
        <v>0</v>
      </c>
      <c r="AV160">
        <f t="shared" si="240"/>
        <v>0</v>
      </c>
      <c r="AW160">
        <f t="shared" si="241"/>
        <v>0</v>
      </c>
      <c r="AY160"/>
      <c r="BA160" s="191">
        <f t="shared" si="244"/>
        <v>2</v>
      </c>
      <c r="BB160" s="191">
        <f t="shared" si="245"/>
        <v>0</v>
      </c>
      <c r="BC160" s="191">
        <f t="shared" si="246"/>
        <v>0</v>
      </c>
      <c r="BD160" s="191">
        <f t="shared" si="247"/>
        <v>0</v>
      </c>
      <c r="BE160" s="191">
        <f t="shared" si="248"/>
        <v>0</v>
      </c>
      <c r="BF160" s="191">
        <f t="shared" si="249"/>
        <v>0</v>
      </c>
      <c r="BG160" s="191">
        <f t="shared" si="250"/>
        <v>0</v>
      </c>
      <c r="BH160" s="191">
        <f t="shared" si="251"/>
        <v>0</v>
      </c>
      <c r="BI160" s="191">
        <f t="shared" si="252"/>
        <v>0</v>
      </c>
      <c r="BJ160" s="191">
        <f t="shared" si="253"/>
        <v>0</v>
      </c>
      <c r="BK160" s="191">
        <f t="shared" si="254"/>
        <v>0</v>
      </c>
      <c r="BL160" s="191">
        <f t="shared" si="255"/>
        <v>0</v>
      </c>
      <c r="BM160" s="72"/>
      <c r="BN160" s="191">
        <v>1</v>
      </c>
      <c r="BO160" s="191">
        <v>0</v>
      </c>
      <c r="BP160" s="191">
        <v>0</v>
      </c>
      <c r="BQ160" s="191">
        <v>0</v>
      </c>
      <c r="BR160" s="191">
        <v>0</v>
      </c>
      <c r="BS160" s="191">
        <v>0</v>
      </c>
      <c r="BT160" s="191">
        <v>0</v>
      </c>
      <c r="BU160" s="191">
        <v>0</v>
      </c>
      <c r="BV160" s="191">
        <v>0</v>
      </c>
      <c r="BW160" s="191">
        <v>0</v>
      </c>
      <c r="BX160" s="191">
        <v>0</v>
      </c>
      <c r="BY160" s="191">
        <v>0</v>
      </c>
      <c r="CA160" s="190">
        <v>35</v>
      </c>
      <c r="CB160" s="190">
        <v>5</v>
      </c>
      <c r="CC160" s="190">
        <v>0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195">
        <f t="shared" si="256"/>
        <v>12</v>
      </c>
      <c r="C161" s="201">
        <f t="shared" si="257"/>
        <v>0</v>
      </c>
      <c r="D161" s="195">
        <f t="shared" si="258"/>
        <v>2</v>
      </c>
      <c r="E161" s="201">
        <f t="shared" si="259"/>
        <v>0</v>
      </c>
      <c r="F161" s="195">
        <f t="shared" si="260"/>
        <v>0</v>
      </c>
      <c r="G161" s="201">
        <f t="shared" si="261"/>
        <v>0</v>
      </c>
      <c r="H161" s="195">
        <f t="shared" si="262"/>
        <v>0</v>
      </c>
      <c r="I161" s="201">
        <f t="shared" si="263"/>
        <v>0</v>
      </c>
      <c r="J161" s="195">
        <f t="shared" si="264"/>
        <v>0</v>
      </c>
      <c r="K161" s="201">
        <f t="shared" si="265"/>
        <v>0</v>
      </c>
      <c r="L161" s="195">
        <f t="shared" si="266"/>
        <v>0</v>
      </c>
      <c r="M161" s="201">
        <f t="shared" si="267"/>
        <v>0</v>
      </c>
      <c r="N161" s="195">
        <f t="shared" si="268"/>
        <v>0</v>
      </c>
      <c r="O161" s="201">
        <f t="shared" si="269"/>
        <v>0</v>
      </c>
      <c r="P161" s="195">
        <f t="shared" si="270"/>
        <v>0</v>
      </c>
      <c r="Q161" s="201">
        <f t="shared" si="271"/>
        <v>0</v>
      </c>
      <c r="R161" s="195">
        <f t="shared" si="272"/>
        <v>0</v>
      </c>
      <c r="S161" s="201">
        <f t="shared" si="273"/>
        <v>0</v>
      </c>
      <c r="T161" s="195">
        <f t="shared" si="242"/>
        <v>14</v>
      </c>
      <c r="U161" s="201">
        <f t="shared" si="243"/>
        <v>0</v>
      </c>
      <c r="V161" s="26"/>
      <c r="W161" s="4"/>
      <c r="X161">
        <f t="shared" si="218"/>
        <v>38</v>
      </c>
      <c r="Y161">
        <f t="shared" si="219"/>
        <v>11</v>
      </c>
      <c r="Z161">
        <f t="shared" si="220"/>
        <v>0</v>
      </c>
      <c r="AA161">
        <f t="shared" si="221"/>
        <v>0</v>
      </c>
      <c r="AB161">
        <f t="shared" si="222"/>
        <v>0</v>
      </c>
      <c r="AC161">
        <f t="shared" si="223"/>
        <v>0</v>
      </c>
      <c r="AD161">
        <f t="shared" si="224"/>
        <v>0</v>
      </c>
      <c r="AE161">
        <f t="shared" si="225"/>
        <v>0</v>
      </c>
      <c r="AF161">
        <f t="shared" si="226"/>
        <v>0</v>
      </c>
      <c r="AG161">
        <f t="shared" si="227"/>
        <v>0</v>
      </c>
      <c r="AH161">
        <f t="shared" si="228"/>
        <v>0</v>
      </c>
      <c r="AI161">
        <f t="shared" si="229"/>
        <v>0</v>
      </c>
      <c r="AL161">
        <f t="shared" si="230"/>
        <v>0</v>
      </c>
      <c r="AM161">
        <f t="shared" si="231"/>
        <v>0</v>
      </c>
      <c r="AN161">
        <f t="shared" si="232"/>
        <v>0</v>
      </c>
      <c r="AO161">
        <f t="shared" si="233"/>
        <v>0</v>
      </c>
      <c r="AP161">
        <f t="shared" si="234"/>
        <v>0</v>
      </c>
      <c r="AQ161">
        <f t="shared" si="235"/>
        <v>0</v>
      </c>
      <c r="AR161">
        <f t="shared" si="236"/>
        <v>0</v>
      </c>
      <c r="AS161">
        <f t="shared" si="237"/>
        <v>0</v>
      </c>
      <c r="AT161">
        <f t="shared" si="238"/>
        <v>0</v>
      </c>
      <c r="AU161">
        <f t="shared" si="239"/>
        <v>0</v>
      </c>
      <c r="AV161">
        <f t="shared" si="240"/>
        <v>0</v>
      </c>
      <c r="AW161">
        <f t="shared" si="241"/>
        <v>0</v>
      </c>
      <c r="AY161"/>
      <c r="BA161" s="191">
        <f t="shared" si="244"/>
        <v>5</v>
      </c>
      <c r="BB161" s="191">
        <f t="shared" si="245"/>
        <v>0</v>
      </c>
      <c r="BC161" s="191">
        <f t="shared" si="246"/>
        <v>0</v>
      </c>
      <c r="BD161" s="191">
        <f t="shared" si="247"/>
        <v>0</v>
      </c>
      <c r="BE161" s="191">
        <f t="shared" si="248"/>
        <v>0</v>
      </c>
      <c r="BF161" s="191">
        <f t="shared" si="249"/>
        <v>0</v>
      </c>
      <c r="BG161" s="191">
        <f t="shared" si="250"/>
        <v>0</v>
      </c>
      <c r="BH161" s="191">
        <f t="shared" si="251"/>
        <v>0</v>
      </c>
      <c r="BI161" s="191">
        <f t="shared" si="252"/>
        <v>0</v>
      </c>
      <c r="BJ161" s="191">
        <f t="shared" si="253"/>
        <v>0</v>
      </c>
      <c r="BK161" s="191">
        <f t="shared" si="254"/>
        <v>0</v>
      </c>
      <c r="BL161" s="191">
        <f t="shared" si="255"/>
        <v>0</v>
      </c>
      <c r="BM161" s="72"/>
      <c r="BN161" s="191">
        <v>0</v>
      </c>
      <c r="BO161" s="191">
        <v>0</v>
      </c>
      <c r="BP161" s="191">
        <v>0</v>
      </c>
      <c r="BQ161" s="191">
        <v>0</v>
      </c>
      <c r="BR161" s="191">
        <v>0</v>
      </c>
      <c r="BS161" s="191">
        <v>0</v>
      </c>
      <c r="BT161" s="191">
        <v>0</v>
      </c>
      <c r="BU161" s="191">
        <v>0</v>
      </c>
      <c r="BV161" s="191">
        <v>0</v>
      </c>
      <c r="BW161" s="191">
        <v>0</v>
      </c>
      <c r="BX161" s="191">
        <v>0</v>
      </c>
      <c r="BY161" s="191">
        <v>0</v>
      </c>
      <c r="CA161" s="190">
        <v>30</v>
      </c>
      <c r="CB161" s="190">
        <v>1</v>
      </c>
      <c r="CC161" s="190">
        <v>0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196">
        <f t="shared" ref="B162:Q162" si="274">SUM(B138:B161)</f>
        <v>593</v>
      </c>
      <c r="C162" s="202">
        <f t="shared" si="274"/>
        <v>14</v>
      </c>
      <c r="D162" s="196">
        <f t="shared" si="274"/>
        <v>104</v>
      </c>
      <c r="E162" s="202">
        <f t="shared" si="274"/>
        <v>0</v>
      </c>
      <c r="F162" s="196">
        <f t="shared" si="274"/>
        <v>1</v>
      </c>
      <c r="G162" s="202">
        <f t="shared" si="274"/>
        <v>0</v>
      </c>
      <c r="H162" s="196">
        <f t="shared" si="274"/>
        <v>0</v>
      </c>
      <c r="I162" s="202">
        <f t="shared" si="274"/>
        <v>0</v>
      </c>
      <c r="J162" s="196">
        <f t="shared" si="274"/>
        <v>0</v>
      </c>
      <c r="K162" s="202">
        <f t="shared" si="274"/>
        <v>0</v>
      </c>
      <c r="L162" s="196">
        <f t="shared" si="274"/>
        <v>0</v>
      </c>
      <c r="M162" s="202">
        <f t="shared" si="274"/>
        <v>0</v>
      </c>
      <c r="N162" s="196">
        <f t="shared" si="274"/>
        <v>0</v>
      </c>
      <c r="O162" s="202">
        <f t="shared" si="274"/>
        <v>0</v>
      </c>
      <c r="P162" s="196">
        <f t="shared" si="274"/>
        <v>0</v>
      </c>
      <c r="Q162" s="202">
        <f t="shared" si="274"/>
        <v>0</v>
      </c>
      <c r="R162" s="196">
        <f>SUM(R138:R161)</f>
        <v>0</v>
      </c>
      <c r="S162" s="202">
        <f>SUM(S138:S161)</f>
        <v>0</v>
      </c>
      <c r="T162" s="196">
        <f>SUM(T138:T161)</f>
        <v>698</v>
      </c>
      <c r="U162" s="202">
        <f>SUM(U138:U161)</f>
        <v>14</v>
      </c>
      <c r="V162" s="26"/>
      <c r="W162" s="4"/>
      <c r="X162">
        <f t="shared" si="218"/>
        <v>44</v>
      </c>
      <c r="Y162">
        <f t="shared" si="219"/>
        <v>8</v>
      </c>
      <c r="Z162">
        <f t="shared" si="220"/>
        <v>0</v>
      </c>
      <c r="AA162">
        <f t="shared" si="221"/>
        <v>0</v>
      </c>
      <c r="AB162">
        <f t="shared" si="222"/>
        <v>0</v>
      </c>
      <c r="AC162">
        <f t="shared" si="223"/>
        <v>0</v>
      </c>
      <c r="AD162">
        <f t="shared" si="224"/>
        <v>0</v>
      </c>
      <c r="AE162">
        <f t="shared" si="225"/>
        <v>0</v>
      </c>
      <c r="AF162">
        <f t="shared" si="226"/>
        <v>0</v>
      </c>
      <c r="AG162">
        <f t="shared" si="227"/>
        <v>0</v>
      </c>
      <c r="AH162">
        <f t="shared" si="228"/>
        <v>0</v>
      </c>
      <c r="AI162">
        <f t="shared" si="229"/>
        <v>0</v>
      </c>
      <c r="AL162">
        <f t="shared" si="230"/>
        <v>1</v>
      </c>
      <c r="AM162">
        <f t="shared" si="231"/>
        <v>0</v>
      </c>
      <c r="AN162">
        <f t="shared" si="232"/>
        <v>0</v>
      </c>
      <c r="AO162">
        <f t="shared" si="233"/>
        <v>0</v>
      </c>
      <c r="AP162">
        <f t="shared" si="234"/>
        <v>0</v>
      </c>
      <c r="AQ162">
        <f t="shared" si="235"/>
        <v>0</v>
      </c>
      <c r="AR162">
        <f t="shared" si="236"/>
        <v>0</v>
      </c>
      <c r="AS162">
        <f t="shared" si="237"/>
        <v>0</v>
      </c>
      <c r="AT162">
        <f t="shared" si="238"/>
        <v>0</v>
      </c>
      <c r="AU162">
        <f t="shared" si="239"/>
        <v>0</v>
      </c>
      <c r="AV162">
        <f t="shared" si="240"/>
        <v>0</v>
      </c>
      <c r="AW162">
        <f t="shared" si="241"/>
        <v>0</v>
      </c>
      <c r="AY162"/>
      <c r="BA162" s="191">
        <f t="shared" si="244"/>
        <v>14</v>
      </c>
      <c r="BB162" s="191">
        <f t="shared" si="245"/>
        <v>0</v>
      </c>
      <c r="BC162" s="191">
        <f t="shared" si="246"/>
        <v>0</v>
      </c>
      <c r="BD162" s="191">
        <f t="shared" si="247"/>
        <v>0</v>
      </c>
      <c r="BE162" s="191">
        <f t="shared" si="248"/>
        <v>0</v>
      </c>
      <c r="BF162" s="191">
        <f t="shared" si="249"/>
        <v>0</v>
      </c>
      <c r="BG162" s="191">
        <f t="shared" si="250"/>
        <v>0</v>
      </c>
      <c r="BH162" s="191">
        <f t="shared" si="251"/>
        <v>0</v>
      </c>
      <c r="BI162" s="191">
        <f t="shared" si="252"/>
        <v>0</v>
      </c>
      <c r="BJ162" s="191">
        <f t="shared" si="253"/>
        <v>0</v>
      </c>
      <c r="BK162" s="191">
        <f t="shared" si="254"/>
        <v>0</v>
      </c>
      <c r="BL162" s="191">
        <f t="shared" si="255"/>
        <v>0</v>
      </c>
      <c r="BM162" s="72"/>
      <c r="BN162" s="191">
        <v>0</v>
      </c>
      <c r="BO162" s="191">
        <v>0</v>
      </c>
      <c r="BP162" s="191">
        <v>0</v>
      </c>
      <c r="BQ162" s="191">
        <v>0</v>
      </c>
      <c r="BR162" s="191">
        <v>0</v>
      </c>
      <c r="BS162" s="191">
        <v>0</v>
      </c>
      <c r="BT162" s="191">
        <v>0</v>
      </c>
      <c r="BU162" s="191">
        <v>0</v>
      </c>
      <c r="BV162" s="191">
        <v>0</v>
      </c>
      <c r="BW162" s="191">
        <v>0</v>
      </c>
      <c r="BX162" s="191">
        <v>0</v>
      </c>
      <c r="BY162" s="191">
        <v>0</v>
      </c>
      <c r="CA162" s="190">
        <v>28</v>
      </c>
      <c r="CB162" s="190">
        <v>0</v>
      </c>
      <c r="CC162" s="190">
        <v>0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125</v>
      </c>
      <c r="B163" s="197">
        <f>B162/T162</f>
        <v>0.84957020057306587</v>
      </c>
      <c r="C163" s="203">
        <f>C162/T162</f>
        <v>2.0057306590257881E-2</v>
      </c>
      <c r="D163" s="197">
        <f>D162/T162</f>
        <v>0.14899713467048711</v>
      </c>
      <c r="E163" s="203">
        <f>E162/T162</f>
        <v>0</v>
      </c>
      <c r="F163" s="197">
        <f>F162/T162</f>
        <v>1.4326647564469914E-3</v>
      </c>
      <c r="G163" s="203">
        <f>G162/T162</f>
        <v>0</v>
      </c>
      <c r="H163" s="197">
        <f>H162/T162</f>
        <v>0</v>
      </c>
      <c r="I163" s="203">
        <f>I162/T162</f>
        <v>0</v>
      </c>
      <c r="J163" s="197">
        <f>J162/T162</f>
        <v>0</v>
      </c>
      <c r="K163" s="203">
        <f>K162/T162</f>
        <v>0</v>
      </c>
      <c r="L163" s="197">
        <f>L162/T162</f>
        <v>0</v>
      </c>
      <c r="M163" s="203">
        <f>M162/T162</f>
        <v>0</v>
      </c>
      <c r="N163" s="197">
        <f>N162/T162</f>
        <v>0</v>
      </c>
      <c r="O163" s="203">
        <f>O162/T162</f>
        <v>0</v>
      </c>
      <c r="P163" s="197">
        <f>P162/T162</f>
        <v>0</v>
      </c>
      <c r="Q163" s="203">
        <f>Q162/T162</f>
        <v>0</v>
      </c>
      <c r="R163" s="197">
        <f>R162/T162</f>
        <v>0</v>
      </c>
      <c r="S163" s="203">
        <f>S162/T162</f>
        <v>0</v>
      </c>
      <c r="T163" s="197">
        <f>100%</f>
        <v>1</v>
      </c>
      <c r="U163" s="203">
        <f>U162/T162</f>
        <v>2.0057306590257881E-2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72"/>
      <c r="BN163" s="191">
        <v>2</v>
      </c>
      <c r="BO163" s="191">
        <v>0</v>
      </c>
      <c r="BP163" s="191">
        <v>0</v>
      </c>
      <c r="BQ163" s="191">
        <v>0</v>
      </c>
      <c r="BR163" s="191">
        <v>0</v>
      </c>
      <c r="BS163" s="191">
        <v>0</v>
      </c>
      <c r="BT163" s="191">
        <v>0</v>
      </c>
      <c r="BU163" s="191">
        <v>0</v>
      </c>
      <c r="BV163" s="191">
        <v>0</v>
      </c>
      <c r="BW163" s="191">
        <v>0</v>
      </c>
      <c r="BX163" s="191">
        <v>0</v>
      </c>
      <c r="BY163" s="191">
        <v>0</v>
      </c>
      <c r="CA163" s="190">
        <v>50</v>
      </c>
      <c r="CB163" s="190">
        <v>7</v>
      </c>
      <c r="CC163" s="190">
        <v>0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111</v>
      </c>
      <c r="B164" s="198">
        <f>SUM(B144:B158)</f>
        <v>530</v>
      </c>
      <c r="C164" s="204">
        <f t="shared" ref="C164:U164" si="275">SUM(C144:C158)</f>
        <v>13</v>
      </c>
      <c r="D164" s="198">
        <f t="shared" si="275"/>
        <v>93</v>
      </c>
      <c r="E164" s="204">
        <f t="shared" si="275"/>
        <v>0</v>
      </c>
      <c r="F164" s="198">
        <f t="shared" si="275"/>
        <v>1</v>
      </c>
      <c r="G164" s="204">
        <f t="shared" si="275"/>
        <v>0</v>
      </c>
      <c r="H164" s="198">
        <f t="shared" si="275"/>
        <v>0</v>
      </c>
      <c r="I164" s="204">
        <f t="shared" si="275"/>
        <v>0</v>
      </c>
      <c r="J164" s="198">
        <f t="shared" si="275"/>
        <v>0</v>
      </c>
      <c r="K164" s="204">
        <f t="shared" si="275"/>
        <v>0</v>
      </c>
      <c r="L164" s="198">
        <f t="shared" si="275"/>
        <v>0</v>
      </c>
      <c r="M164" s="204">
        <f t="shared" si="275"/>
        <v>0</v>
      </c>
      <c r="N164" s="198">
        <f t="shared" si="275"/>
        <v>0</v>
      </c>
      <c r="O164" s="204">
        <f t="shared" si="275"/>
        <v>0</v>
      </c>
      <c r="P164" s="198">
        <f t="shared" si="275"/>
        <v>0</v>
      </c>
      <c r="Q164" s="204">
        <f t="shared" si="275"/>
        <v>0</v>
      </c>
      <c r="R164" s="198">
        <f t="shared" si="275"/>
        <v>0</v>
      </c>
      <c r="S164" s="204">
        <f t="shared" si="275"/>
        <v>0</v>
      </c>
      <c r="T164" s="198">
        <f t="shared" si="275"/>
        <v>624</v>
      </c>
      <c r="U164" s="204">
        <f t="shared" si="275"/>
        <v>13</v>
      </c>
      <c r="V164" s="26"/>
      <c r="W164" s="4"/>
      <c r="X164">
        <f t="shared" ref="X164:AI170" si="276">BA73</f>
        <v>68</v>
      </c>
      <c r="Y164">
        <f t="shared" si="276"/>
        <v>11</v>
      </c>
      <c r="Z164">
        <f t="shared" si="276"/>
        <v>0</v>
      </c>
      <c r="AA164">
        <f t="shared" si="276"/>
        <v>0</v>
      </c>
      <c r="AB164">
        <f t="shared" si="276"/>
        <v>0</v>
      </c>
      <c r="AC164">
        <f t="shared" si="276"/>
        <v>0</v>
      </c>
      <c r="AD164">
        <f t="shared" si="276"/>
        <v>0</v>
      </c>
      <c r="AE164">
        <f t="shared" si="276"/>
        <v>0</v>
      </c>
      <c r="AF164">
        <f t="shared" si="276"/>
        <v>0</v>
      </c>
      <c r="AG164">
        <f t="shared" si="276"/>
        <v>0</v>
      </c>
      <c r="AH164">
        <f t="shared" si="276"/>
        <v>0</v>
      </c>
      <c r="AI164">
        <f t="shared" si="276"/>
        <v>0</v>
      </c>
      <c r="AL164">
        <f>BN68</f>
        <v>3</v>
      </c>
      <c r="AM164">
        <f t="shared" ref="AM164:AW164" si="277">BO68</f>
        <v>0</v>
      </c>
      <c r="AN164">
        <f t="shared" si="277"/>
        <v>0</v>
      </c>
      <c r="AO164">
        <f t="shared" si="277"/>
        <v>0</v>
      </c>
      <c r="AP164">
        <f t="shared" si="277"/>
        <v>0</v>
      </c>
      <c r="AQ164">
        <f t="shared" si="277"/>
        <v>0</v>
      </c>
      <c r="AR164">
        <f t="shared" si="277"/>
        <v>0</v>
      </c>
      <c r="AS164">
        <f t="shared" si="277"/>
        <v>0</v>
      </c>
      <c r="AT164">
        <f t="shared" si="277"/>
        <v>0</v>
      </c>
      <c r="AU164">
        <f t="shared" si="277"/>
        <v>0</v>
      </c>
      <c r="AV164">
        <f t="shared" si="277"/>
        <v>0</v>
      </c>
      <c r="AW164">
        <f t="shared" si="277"/>
        <v>0</v>
      </c>
      <c r="AY164"/>
      <c r="BA164" s="191">
        <f>BN157+CA157</f>
        <v>18</v>
      </c>
      <c r="BB164" s="191">
        <f t="shared" ref="BB164:BL164" si="278">BO157+CB157</f>
        <v>4</v>
      </c>
      <c r="BC164" s="191">
        <f t="shared" si="278"/>
        <v>0</v>
      </c>
      <c r="BD164" s="191">
        <f t="shared" si="278"/>
        <v>0</v>
      </c>
      <c r="BE164" s="191">
        <f t="shared" si="278"/>
        <v>0</v>
      </c>
      <c r="BF164" s="191">
        <f t="shared" si="278"/>
        <v>0</v>
      </c>
      <c r="BG164" s="191">
        <f t="shared" si="278"/>
        <v>0</v>
      </c>
      <c r="BH164" s="191">
        <f t="shared" si="278"/>
        <v>0</v>
      </c>
      <c r="BI164" s="191">
        <f t="shared" si="278"/>
        <v>0</v>
      </c>
      <c r="BJ164" s="191">
        <f t="shared" si="278"/>
        <v>0</v>
      </c>
      <c r="BK164" s="191">
        <f t="shared" si="278"/>
        <v>0</v>
      </c>
      <c r="BL164" s="191">
        <f t="shared" si="278"/>
        <v>0</v>
      </c>
      <c r="BM164" s="72"/>
      <c r="BN164" s="191">
        <v>1</v>
      </c>
      <c r="BO164" s="191">
        <v>0</v>
      </c>
      <c r="BP164" s="191">
        <v>0</v>
      </c>
      <c r="BQ164" s="191">
        <v>0</v>
      </c>
      <c r="BR164" s="191">
        <v>0</v>
      </c>
      <c r="BS164" s="191">
        <v>0</v>
      </c>
      <c r="BT164" s="191">
        <v>0</v>
      </c>
      <c r="BU164" s="191">
        <v>0</v>
      </c>
      <c r="BV164" s="191">
        <v>0</v>
      </c>
      <c r="BW164" s="191">
        <v>0</v>
      </c>
      <c r="BX164" s="191">
        <v>0</v>
      </c>
      <c r="BY164" s="191">
        <v>0</v>
      </c>
      <c r="CA164" s="190">
        <v>37</v>
      </c>
      <c r="CB164" s="190">
        <v>4</v>
      </c>
      <c r="CC164" s="190">
        <v>0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112</v>
      </c>
      <c r="B165" s="199">
        <f t="shared" ref="B165:U165" si="279">B162-B164</f>
        <v>63</v>
      </c>
      <c r="C165" s="205">
        <f t="shared" si="279"/>
        <v>1</v>
      </c>
      <c r="D165" s="199">
        <f t="shared" si="279"/>
        <v>11</v>
      </c>
      <c r="E165" s="205">
        <f t="shared" si="279"/>
        <v>0</v>
      </c>
      <c r="F165" s="199">
        <f t="shared" si="279"/>
        <v>0</v>
      </c>
      <c r="G165" s="205">
        <f t="shared" si="279"/>
        <v>0</v>
      </c>
      <c r="H165" s="199">
        <f t="shared" si="279"/>
        <v>0</v>
      </c>
      <c r="I165" s="205">
        <f t="shared" si="279"/>
        <v>0</v>
      </c>
      <c r="J165" s="199">
        <f t="shared" si="279"/>
        <v>0</v>
      </c>
      <c r="K165" s="205">
        <f t="shared" si="279"/>
        <v>0</v>
      </c>
      <c r="L165" s="199">
        <f t="shared" si="279"/>
        <v>0</v>
      </c>
      <c r="M165" s="205">
        <f t="shared" si="279"/>
        <v>0</v>
      </c>
      <c r="N165" s="199">
        <f t="shared" si="279"/>
        <v>0</v>
      </c>
      <c r="O165" s="205">
        <f t="shared" si="279"/>
        <v>0</v>
      </c>
      <c r="P165" s="199">
        <f t="shared" si="279"/>
        <v>0</v>
      </c>
      <c r="Q165" s="205">
        <f t="shared" si="279"/>
        <v>0</v>
      </c>
      <c r="R165" s="199">
        <f t="shared" si="279"/>
        <v>0</v>
      </c>
      <c r="S165" s="205">
        <f t="shared" si="279"/>
        <v>0</v>
      </c>
      <c r="T165" s="199">
        <f t="shared" si="279"/>
        <v>74</v>
      </c>
      <c r="U165" s="205">
        <f t="shared" si="279"/>
        <v>1</v>
      </c>
      <c r="V165" s="26"/>
      <c r="W165" s="4"/>
      <c r="X165">
        <f t="shared" si="276"/>
        <v>55</v>
      </c>
      <c r="Y165">
        <f t="shared" si="276"/>
        <v>9</v>
      </c>
      <c r="Z165">
        <f t="shared" si="276"/>
        <v>0</v>
      </c>
      <c r="AA165">
        <f t="shared" si="276"/>
        <v>0</v>
      </c>
      <c r="AB165">
        <f t="shared" si="276"/>
        <v>0</v>
      </c>
      <c r="AC165">
        <f t="shared" si="276"/>
        <v>0</v>
      </c>
      <c r="AD165">
        <f t="shared" si="276"/>
        <v>0</v>
      </c>
      <c r="AE165">
        <f t="shared" si="276"/>
        <v>0</v>
      </c>
      <c r="AF165">
        <f t="shared" si="276"/>
        <v>0</v>
      </c>
      <c r="AG165">
        <f t="shared" si="276"/>
        <v>0</v>
      </c>
      <c r="AH165">
        <f t="shared" si="276"/>
        <v>0</v>
      </c>
      <c r="AI165">
        <f t="shared" si="276"/>
        <v>0</v>
      </c>
      <c r="AL165">
        <f t="shared" ref="AL165:AL170" si="280">BN69</f>
        <v>0</v>
      </c>
      <c r="AM165">
        <f t="shared" ref="AM165:AM170" si="281">BO69</f>
        <v>0</v>
      </c>
      <c r="AN165">
        <f t="shared" ref="AN165:AN170" si="282">BP69</f>
        <v>0</v>
      </c>
      <c r="AO165">
        <f t="shared" ref="AO165:AO170" si="283">BQ69</f>
        <v>0</v>
      </c>
      <c r="AP165">
        <f t="shared" ref="AP165:AP170" si="284">BR69</f>
        <v>0</v>
      </c>
      <c r="AQ165">
        <f t="shared" ref="AQ165:AQ170" si="285">BS69</f>
        <v>0</v>
      </c>
      <c r="AR165">
        <f t="shared" ref="AR165:AR170" si="286">BT69</f>
        <v>0</v>
      </c>
      <c r="AS165">
        <f t="shared" ref="AS165:AS170" si="287">BU69</f>
        <v>0</v>
      </c>
      <c r="AT165">
        <f t="shared" ref="AT165:AT170" si="288">BV69</f>
        <v>0</v>
      </c>
      <c r="AU165">
        <f t="shared" ref="AU165:AU170" si="289">BW69</f>
        <v>0</v>
      </c>
      <c r="AV165">
        <f t="shared" ref="AV165:AV170" si="290">BX69</f>
        <v>0</v>
      </c>
      <c r="AW165">
        <f t="shared" ref="AW165:AW170" si="291">BY69</f>
        <v>0</v>
      </c>
      <c r="AY165"/>
      <c r="BA165" s="191">
        <f t="shared" ref="BA165:BA177" si="292">BN158+CA158</f>
        <v>37</v>
      </c>
      <c r="BB165" s="191">
        <f t="shared" ref="BB165:BB177" si="293">BO158+CB158</f>
        <v>4</v>
      </c>
      <c r="BC165" s="191">
        <f t="shared" ref="BC165:BC177" si="294">BP158+CC158</f>
        <v>0</v>
      </c>
      <c r="BD165" s="191">
        <f t="shared" ref="BD165:BD177" si="295">BQ158+CD158</f>
        <v>0</v>
      </c>
      <c r="BE165" s="191">
        <f t="shared" ref="BE165:BE177" si="296">BR158+CE158</f>
        <v>0</v>
      </c>
      <c r="BF165" s="191">
        <f t="shared" ref="BF165:BF177" si="297">BS158+CF158</f>
        <v>0</v>
      </c>
      <c r="BG165" s="191">
        <f t="shared" ref="BG165:BG177" si="298">BT158+CG158</f>
        <v>0</v>
      </c>
      <c r="BH165" s="191">
        <f t="shared" ref="BH165:BH177" si="299">BU158+CH158</f>
        <v>0</v>
      </c>
      <c r="BI165" s="191">
        <f t="shared" ref="BI165:BI177" si="300">BV158+CI158</f>
        <v>0</v>
      </c>
      <c r="BJ165" s="191">
        <f t="shared" ref="BJ165:BJ177" si="301">BW158+CJ158</f>
        <v>0</v>
      </c>
      <c r="BK165" s="191">
        <f t="shared" ref="BK165:BK177" si="302">BX158+CK158</f>
        <v>0</v>
      </c>
      <c r="BL165" s="191">
        <f t="shared" ref="BL165:BL177" si="303">BY158+CL158</f>
        <v>0</v>
      </c>
      <c r="BM165" s="72"/>
      <c r="BN165" s="191">
        <v>0</v>
      </c>
      <c r="BO165" s="191">
        <v>0</v>
      </c>
      <c r="BP165" s="191">
        <v>0</v>
      </c>
      <c r="BQ165" s="191">
        <v>0</v>
      </c>
      <c r="BR165" s="191">
        <v>0</v>
      </c>
      <c r="BS165" s="191">
        <v>0</v>
      </c>
      <c r="BT165" s="191">
        <v>0</v>
      </c>
      <c r="BU165" s="191">
        <v>0</v>
      </c>
      <c r="BV165" s="191">
        <v>0</v>
      </c>
      <c r="BW165" s="191">
        <v>0</v>
      </c>
      <c r="BX165" s="191">
        <v>0</v>
      </c>
      <c r="BY165" s="191">
        <v>0</v>
      </c>
      <c r="CA165" s="190">
        <v>57</v>
      </c>
      <c r="CB165" s="190">
        <v>3</v>
      </c>
      <c r="CC165" s="190">
        <v>0</v>
      </c>
      <c r="CD165" s="190">
        <v>0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684</v>
      </c>
      <c r="J166" s="56"/>
      <c r="K166" s="53"/>
      <c r="L166" s="60" t="s">
        <v>56</v>
      </c>
      <c r="M166" s="54">
        <f>U162</f>
        <v>14</v>
      </c>
      <c r="N166" s="58"/>
      <c r="O166" s="47"/>
      <c r="P166" s="51"/>
      <c r="Q166" s="48"/>
      <c r="R166" s="49" t="s">
        <v>57</v>
      </c>
      <c r="S166" s="49"/>
      <c r="T166" s="52">
        <f>I166+M166*2</f>
        <v>712</v>
      </c>
      <c r="U166" s="50"/>
      <c r="V166" s="26"/>
      <c r="W166" s="4"/>
      <c r="X166">
        <f t="shared" si="276"/>
        <v>40</v>
      </c>
      <c r="Y166">
        <f t="shared" si="276"/>
        <v>2</v>
      </c>
      <c r="Z166">
        <f t="shared" si="276"/>
        <v>1</v>
      </c>
      <c r="AA166">
        <f t="shared" si="276"/>
        <v>0</v>
      </c>
      <c r="AB166">
        <f t="shared" si="276"/>
        <v>0</v>
      </c>
      <c r="AC166">
        <f t="shared" si="276"/>
        <v>0</v>
      </c>
      <c r="AD166">
        <f t="shared" si="276"/>
        <v>0</v>
      </c>
      <c r="AE166">
        <f t="shared" si="276"/>
        <v>0</v>
      </c>
      <c r="AF166">
        <f t="shared" si="276"/>
        <v>0</v>
      </c>
      <c r="AG166">
        <f t="shared" si="276"/>
        <v>0</v>
      </c>
      <c r="AH166">
        <f t="shared" si="276"/>
        <v>0</v>
      </c>
      <c r="AI166">
        <f t="shared" si="276"/>
        <v>0</v>
      </c>
      <c r="AL166">
        <f t="shared" si="280"/>
        <v>1</v>
      </c>
      <c r="AM166">
        <f t="shared" si="281"/>
        <v>0</v>
      </c>
      <c r="AN166">
        <f t="shared" si="282"/>
        <v>0</v>
      </c>
      <c r="AO166">
        <f t="shared" si="283"/>
        <v>0</v>
      </c>
      <c r="AP166">
        <f t="shared" si="284"/>
        <v>0</v>
      </c>
      <c r="AQ166">
        <f t="shared" si="285"/>
        <v>0</v>
      </c>
      <c r="AR166">
        <f t="shared" si="286"/>
        <v>0</v>
      </c>
      <c r="AS166">
        <f t="shared" si="287"/>
        <v>0</v>
      </c>
      <c r="AT166">
        <f t="shared" si="288"/>
        <v>0</v>
      </c>
      <c r="AU166">
        <f t="shared" si="289"/>
        <v>0</v>
      </c>
      <c r="AV166">
        <f t="shared" si="290"/>
        <v>0</v>
      </c>
      <c r="AW166">
        <f t="shared" si="291"/>
        <v>0</v>
      </c>
      <c r="AY166"/>
      <c r="BA166" s="191">
        <f t="shared" si="292"/>
        <v>46</v>
      </c>
      <c r="BB166" s="191">
        <f t="shared" si="293"/>
        <v>6</v>
      </c>
      <c r="BC166" s="191">
        <f t="shared" si="294"/>
        <v>0</v>
      </c>
      <c r="BD166" s="191">
        <f t="shared" si="295"/>
        <v>0</v>
      </c>
      <c r="BE166" s="191">
        <f t="shared" si="296"/>
        <v>0</v>
      </c>
      <c r="BF166" s="191">
        <f t="shared" si="297"/>
        <v>0</v>
      </c>
      <c r="BG166" s="191">
        <f t="shared" si="298"/>
        <v>0</v>
      </c>
      <c r="BH166" s="191">
        <f t="shared" si="299"/>
        <v>0</v>
      </c>
      <c r="BI166" s="191">
        <f t="shared" si="300"/>
        <v>0</v>
      </c>
      <c r="BJ166" s="191">
        <f t="shared" si="301"/>
        <v>0</v>
      </c>
      <c r="BK166" s="191">
        <f t="shared" si="302"/>
        <v>0</v>
      </c>
      <c r="BL166" s="191">
        <f t="shared" si="303"/>
        <v>0</v>
      </c>
      <c r="BM166" s="72"/>
      <c r="BN166" s="191">
        <v>0</v>
      </c>
      <c r="BO166" s="191">
        <v>0</v>
      </c>
      <c r="BP166" s="191">
        <v>0</v>
      </c>
      <c r="BQ166" s="191">
        <v>0</v>
      </c>
      <c r="BR166" s="191">
        <v>0</v>
      </c>
      <c r="BS166" s="191">
        <v>0</v>
      </c>
      <c r="BT166" s="191">
        <v>0</v>
      </c>
      <c r="BU166" s="191">
        <v>0</v>
      </c>
      <c r="BV166" s="191">
        <v>0</v>
      </c>
      <c r="BW166" s="191">
        <v>0</v>
      </c>
      <c r="BX166" s="191">
        <v>0</v>
      </c>
      <c r="BY166" s="191">
        <v>0</v>
      </c>
      <c r="CA166" s="190">
        <v>55</v>
      </c>
      <c r="CB166" s="190">
        <v>4</v>
      </c>
      <c r="CC166" s="190">
        <v>0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18.022922636103154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15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76"/>
        <v>42</v>
      </c>
      <c r="Y167">
        <f t="shared" si="276"/>
        <v>12</v>
      </c>
      <c r="Z167">
        <f t="shared" si="276"/>
        <v>0</v>
      </c>
      <c r="AA167">
        <f t="shared" si="276"/>
        <v>0</v>
      </c>
      <c r="AB167">
        <f t="shared" si="276"/>
        <v>0</v>
      </c>
      <c r="AC167">
        <f t="shared" si="276"/>
        <v>0</v>
      </c>
      <c r="AD167">
        <f t="shared" si="276"/>
        <v>0</v>
      </c>
      <c r="AE167">
        <f t="shared" si="276"/>
        <v>0</v>
      </c>
      <c r="AF167">
        <f t="shared" si="276"/>
        <v>0</v>
      </c>
      <c r="AG167">
        <f t="shared" si="276"/>
        <v>0</v>
      </c>
      <c r="AH167">
        <f t="shared" si="276"/>
        <v>0</v>
      </c>
      <c r="AI167">
        <f t="shared" si="276"/>
        <v>0</v>
      </c>
      <c r="AL167">
        <f t="shared" si="280"/>
        <v>2</v>
      </c>
      <c r="AM167">
        <f t="shared" si="281"/>
        <v>0</v>
      </c>
      <c r="AN167">
        <f t="shared" si="282"/>
        <v>0</v>
      </c>
      <c r="AO167">
        <f t="shared" si="283"/>
        <v>0</v>
      </c>
      <c r="AP167">
        <f t="shared" si="284"/>
        <v>0</v>
      </c>
      <c r="AQ167">
        <f t="shared" si="285"/>
        <v>0</v>
      </c>
      <c r="AR167">
        <f t="shared" si="286"/>
        <v>0</v>
      </c>
      <c r="AS167">
        <f t="shared" si="287"/>
        <v>0</v>
      </c>
      <c r="AT167">
        <f t="shared" si="288"/>
        <v>0</v>
      </c>
      <c r="AU167">
        <f t="shared" si="289"/>
        <v>0</v>
      </c>
      <c r="AV167">
        <f t="shared" si="290"/>
        <v>0</v>
      </c>
      <c r="AW167">
        <f t="shared" si="291"/>
        <v>0</v>
      </c>
      <c r="AY167"/>
      <c r="BA167" s="191">
        <f t="shared" si="292"/>
        <v>36</v>
      </c>
      <c r="BB167" s="191">
        <f t="shared" si="293"/>
        <v>5</v>
      </c>
      <c r="BC167" s="191">
        <f t="shared" si="294"/>
        <v>0</v>
      </c>
      <c r="BD167" s="191">
        <f t="shared" si="295"/>
        <v>0</v>
      </c>
      <c r="BE167" s="191">
        <f t="shared" si="296"/>
        <v>0</v>
      </c>
      <c r="BF167" s="191">
        <f t="shared" si="297"/>
        <v>0</v>
      </c>
      <c r="BG167" s="191">
        <f t="shared" si="298"/>
        <v>0</v>
      </c>
      <c r="BH167" s="191">
        <f t="shared" si="299"/>
        <v>0</v>
      </c>
      <c r="BI167" s="191">
        <f t="shared" si="300"/>
        <v>0</v>
      </c>
      <c r="BJ167" s="191">
        <f t="shared" si="301"/>
        <v>0</v>
      </c>
      <c r="BK167" s="191">
        <f t="shared" si="302"/>
        <v>0</v>
      </c>
      <c r="BL167" s="191">
        <f t="shared" si="303"/>
        <v>0</v>
      </c>
      <c r="BM167" s="72"/>
      <c r="BN167" s="191">
        <v>0</v>
      </c>
      <c r="BO167" s="191">
        <v>0</v>
      </c>
      <c r="BP167" s="191">
        <v>0</v>
      </c>
      <c r="BQ167" s="191">
        <v>0</v>
      </c>
      <c r="BR167" s="191">
        <v>0</v>
      </c>
      <c r="BS167" s="191">
        <v>0</v>
      </c>
      <c r="BT167" s="191">
        <v>0</v>
      </c>
      <c r="BU167" s="191">
        <v>0</v>
      </c>
      <c r="BV167" s="191">
        <v>0</v>
      </c>
      <c r="BW167" s="191">
        <v>0</v>
      </c>
      <c r="BX167" s="191">
        <v>0</v>
      </c>
      <c r="BY167" s="191">
        <v>0</v>
      </c>
      <c r="CA167" s="190">
        <v>42</v>
      </c>
      <c r="CB167" s="190">
        <v>2</v>
      </c>
      <c r="CC167" s="190">
        <v>0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276"/>
        <v>22</v>
      </c>
      <c r="Y168">
        <f t="shared" si="276"/>
        <v>4</v>
      </c>
      <c r="Z168">
        <f t="shared" si="276"/>
        <v>0</v>
      </c>
      <c r="AA168">
        <f t="shared" si="276"/>
        <v>0</v>
      </c>
      <c r="AB168">
        <f t="shared" si="276"/>
        <v>0</v>
      </c>
      <c r="AC168">
        <f t="shared" si="276"/>
        <v>0</v>
      </c>
      <c r="AD168">
        <f t="shared" si="276"/>
        <v>0</v>
      </c>
      <c r="AE168">
        <f t="shared" si="276"/>
        <v>0</v>
      </c>
      <c r="AF168">
        <f t="shared" si="276"/>
        <v>0</v>
      </c>
      <c r="AG168">
        <f t="shared" si="276"/>
        <v>0</v>
      </c>
      <c r="AH168">
        <f t="shared" si="276"/>
        <v>0</v>
      </c>
      <c r="AI168">
        <f t="shared" si="276"/>
        <v>0</v>
      </c>
      <c r="AL168">
        <f t="shared" si="280"/>
        <v>1</v>
      </c>
      <c r="AM168">
        <f t="shared" si="281"/>
        <v>0</v>
      </c>
      <c r="AN168">
        <f t="shared" si="282"/>
        <v>0</v>
      </c>
      <c r="AO168">
        <f t="shared" si="283"/>
        <v>0</v>
      </c>
      <c r="AP168">
        <f t="shared" si="284"/>
        <v>0</v>
      </c>
      <c r="AQ168">
        <f t="shared" si="285"/>
        <v>0</v>
      </c>
      <c r="AR168">
        <f t="shared" si="286"/>
        <v>0</v>
      </c>
      <c r="AS168">
        <f t="shared" si="287"/>
        <v>0</v>
      </c>
      <c r="AT168">
        <f t="shared" si="288"/>
        <v>0</v>
      </c>
      <c r="AU168">
        <f t="shared" si="289"/>
        <v>0</v>
      </c>
      <c r="AV168">
        <f t="shared" si="290"/>
        <v>0</v>
      </c>
      <c r="AW168">
        <f t="shared" si="291"/>
        <v>0</v>
      </c>
      <c r="AY168"/>
      <c r="BA168" s="191">
        <f t="shared" si="292"/>
        <v>30</v>
      </c>
      <c r="BB168" s="191">
        <f t="shared" si="293"/>
        <v>1</v>
      </c>
      <c r="BC168" s="191">
        <f t="shared" si="294"/>
        <v>0</v>
      </c>
      <c r="BD168" s="191">
        <f t="shared" si="295"/>
        <v>0</v>
      </c>
      <c r="BE168" s="191">
        <f t="shared" si="296"/>
        <v>0</v>
      </c>
      <c r="BF168" s="191">
        <f t="shared" si="297"/>
        <v>0</v>
      </c>
      <c r="BG168" s="191">
        <f t="shared" si="298"/>
        <v>0</v>
      </c>
      <c r="BH168" s="191">
        <f t="shared" si="299"/>
        <v>0</v>
      </c>
      <c r="BI168" s="191">
        <f t="shared" si="300"/>
        <v>0</v>
      </c>
      <c r="BJ168" s="191">
        <f t="shared" si="301"/>
        <v>0</v>
      </c>
      <c r="BK168" s="191">
        <f t="shared" si="302"/>
        <v>0</v>
      </c>
      <c r="BL168" s="191">
        <f t="shared" si="303"/>
        <v>0</v>
      </c>
      <c r="BM168" s="72"/>
      <c r="BN168" s="191">
        <v>1</v>
      </c>
      <c r="BO168" s="191">
        <v>0</v>
      </c>
      <c r="BP168" s="191">
        <v>0</v>
      </c>
      <c r="BQ168" s="191">
        <v>0</v>
      </c>
      <c r="BR168" s="191">
        <v>0</v>
      </c>
      <c r="BS168" s="191">
        <v>0</v>
      </c>
      <c r="BT168" s="191">
        <v>0</v>
      </c>
      <c r="BU168" s="191">
        <v>0</v>
      </c>
      <c r="BV168" s="191">
        <v>0</v>
      </c>
      <c r="BW168" s="191">
        <v>0</v>
      </c>
      <c r="BX168" s="191">
        <v>0</v>
      </c>
      <c r="BY168" s="191">
        <v>0</v>
      </c>
      <c r="CA168" s="190">
        <v>22</v>
      </c>
      <c r="CB168" s="190">
        <v>3</v>
      </c>
      <c r="CC168" s="190">
        <v>0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276"/>
        <v>15</v>
      </c>
      <c r="Y169">
        <f t="shared" si="276"/>
        <v>2</v>
      </c>
      <c r="Z169">
        <f t="shared" si="276"/>
        <v>0</v>
      </c>
      <c r="AA169">
        <f t="shared" si="276"/>
        <v>0</v>
      </c>
      <c r="AB169">
        <f t="shared" si="276"/>
        <v>0</v>
      </c>
      <c r="AC169">
        <f t="shared" si="276"/>
        <v>0</v>
      </c>
      <c r="AD169">
        <f t="shared" si="276"/>
        <v>0</v>
      </c>
      <c r="AE169">
        <f t="shared" si="276"/>
        <v>0</v>
      </c>
      <c r="AF169">
        <f t="shared" si="276"/>
        <v>0</v>
      </c>
      <c r="AG169">
        <f t="shared" si="276"/>
        <v>0</v>
      </c>
      <c r="AH169">
        <f t="shared" si="276"/>
        <v>0</v>
      </c>
      <c r="AI169">
        <f t="shared" si="276"/>
        <v>0</v>
      </c>
      <c r="AL169">
        <f t="shared" si="280"/>
        <v>0</v>
      </c>
      <c r="AM169">
        <f t="shared" si="281"/>
        <v>0</v>
      </c>
      <c r="AN169">
        <f t="shared" si="282"/>
        <v>0</v>
      </c>
      <c r="AO169">
        <f t="shared" si="283"/>
        <v>0</v>
      </c>
      <c r="AP169">
        <f t="shared" si="284"/>
        <v>0</v>
      </c>
      <c r="AQ169">
        <f t="shared" si="285"/>
        <v>0</v>
      </c>
      <c r="AR169">
        <f t="shared" si="286"/>
        <v>0</v>
      </c>
      <c r="AS169">
        <f t="shared" si="287"/>
        <v>0</v>
      </c>
      <c r="AT169">
        <f t="shared" si="288"/>
        <v>0</v>
      </c>
      <c r="AU169">
        <f t="shared" si="289"/>
        <v>0</v>
      </c>
      <c r="AV169">
        <f t="shared" si="290"/>
        <v>0</v>
      </c>
      <c r="AW169">
        <f t="shared" si="291"/>
        <v>0</v>
      </c>
      <c r="AY169"/>
      <c r="BA169" s="191">
        <f t="shared" si="292"/>
        <v>28</v>
      </c>
      <c r="BB169" s="191">
        <f t="shared" si="293"/>
        <v>0</v>
      </c>
      <c r="BC169" s="191">
        <f t="shared" si="294"/>
        <v>0</v>
      </c>
      <c r="BD169" s="191">
        <f t="shared" si="295"/>
        <v>0</v>
      </c>
      <c r="BE169" s="191">
        <f t="shared" si="296"/>
        <v>0</v>
      </c>
      <c r="BF169" s="191">
        <f t="shared" si="297"/>
        <v>0</v>
      </c>
      <c r="BG169" s="191">
        <f t="shared" si="298"/>
        <v>0</v>
      </c>
      <c r="BH169" s="191">
        <f t="shared" si="299"/>
        <v>0</v>
      </c>
      <c r="BI169" s="191">
        <f t="shared" si="300"/>
        <v>0</v>
      </c>
      <c r="BJ169" s="191">
        <f t="shared" si="301"/>
        <v>0</v>
      </c>
      <c r="BK169" s="191">
        <f t="shared" si="302"/>
        <v>0</v>
      </c>
      <c r="BL169" s="191">
        <f t="shared" si="303"/>
        <v>0</v>
      </c>
      <c r="BM169" s="72"/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>
        <v>0</v>
      </c>
      <c r="BT169" s="191">
        <v>0</v>
      </c>
      <c r="BU169" s="191">
        <v>0</v>
      </c>
      <c r="BV169" s="191">
        <v>0</v>
      </c>
      <c r="BW169" s="191">
        <v>0</v>
      </c>
      <c r="BX169" s="191">
        <v>0</v>
      </c>
      <c r="BY169" s="191">
        <v>0</v>
      </c>
      <c r="CA169" s="190">
        <v>16</v>
      </c>
      <c r="CB169" s="190">
        <v>1</v>
      </c>
      <c r="CC169" s="190">
        <v>0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12</v>
      </c>
      <c r="Y170">
        <f t="shared" si="276"/>
        <v>2</v>
      </c>
      <c r="Z170">
        <f t="shared" si="276"/>
        <v>0</v>
      </c>
      <c r="AA170">
        <f t="shared" si="276"/>
        <v>0</v>
      </c>
      <c r="AB170">
        <f t="shared" si="276"/>
        <v>0</v>
      </c>
      <c r="AC170">
        <f t="shared" si="276"/>
        <v>0</v>
      </c>
      <c r="AD170">
        <f t="shared" si="276"/>
        <v>0</v>
      </c>
      <c r="AE170">
        <f t="shared" si="276"/>
        <v>0</v>
      </c>
      <c r="AF170">
        <f t="shared" si="276"/>
        <v>0</v>
      </c>
      <c r="AG170">
        <f t="shared" si="276"/>
        <v>0</v>
      </c>
      <c r="AH170">
        <f t="shared" si="276"/>
        <v>0</v>
      </c>
      <c r="AI170">
        <f t="shared" si="276"/>
        <v>0</v>
      </c>
      <c r="AL170">
        <f t="shared" si="280"/>
        <v>0</v>
      </c>
      <c r="AM170">
        <f t="shared" si="281"/>
        <v>0</v>
      </c>
      <c r="AN170">
        <f t="shared" si="282"/>
        <v>0</v>
      </c>
      <c r="AO170">
        <f t="shared" si="283"/>
        <v>0</v>
      </c>
      <c r="AP170">
        <f t="shared" si="284"/>
        <v>0</v>
      </c>
      <c r="AQ170">
        <f t="shared" si="285"/>
        <v>0</v>
      </c>
      <c r="AR170">
        <f t="shared" si="286"/>
        <v>0</v>
      </c>
      <c r="AS170">
        <f t="shared" si="287"/>
        <v>0</v>
      </c>
      <c r="AT170">
        <f t="shared" si="288"/>
        <v>0</v>
      </c>
      <c r="AU170">
        <f t="shared" si="289"/>
        <v>0</v>
      </c>
      <c r="AV170">
        <f t="shared" si="290"/>
        <v>0</v>
      </c>
      <c r="AW170">
        <f t="shared" si="291"/>
        <v>0</v>
      </c>
      <c r="AY170"/>
      <c r="BA170" s="191">
        <f t="shared" si="292"/>
        <v>52</v>
      </c>
      <c r="BB170" s="191">
        <f t="shared" si="293"/>
        <v>7</v>
      </c>
      <c r="BC170" s="191">
        <f t="shared" si="294"/>
        <v>0</v>
      </c>
      <c r="BD170" s="191">
        <f t="shared" si="295"/>
        <v>0</v>
      </c>
      <c r="BE170" s="191">
        <f t="shared" si="296"/>
        <v>0</v>
      </c>
      <c r="BF170" s="191">
        <f t="shared" si="297"/>
        <v>0</v>
      </c>
      <c r="BG170" s="191">
        <f t="shared" si="298"/>
        <v>0</v>
      </c>
      <c r="BH170" s="191">
        <f t="shared" si="299"/>
        <v>0</v>
      </c>
      <c r="BI170" s="191">
        <f t="shared" si="300"/>
        <v>0</v>
      </c>
      <c r="BJ170" s="191">
        <f t="shared" si="301"/>
        <v>0</v>
      </c>
      <c r="BK170" s="191">
        <f t="shared" si="302"/>
        <v>0</v>
      </c>
      <c r="BL170" s="191">
        <f t="shared" si="303"/>
        <v>0</v>
      </c>
      <c r="BM170" s="72"/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>
        <v>0</v>
      </c>
      <c r="BT170" s="191">
        <v>0</v>
      </c>
      <c r="BU170" s="191">
        <v>0</v>
      </c>
      <c r="BV170" s="191">
        <v>0</v>
      </c>
      <c r="BW170" s="191">
        <v>0</v>
      </c>
      <c r="BX170" s="191">
        <v>0</v>
      </c>
      <c r="BY170" s="191">
        <v>0</v>
      </c>
      <c r="CA170" s="190">
        <v>10</v>
      </c>
      <c r="CB170" s="190">
        <v>1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191">
        <f t="shared" si="292"/>
        <v>38</v>
      </c>
      <c r="BB171" s="191">
        <f t="shared" si="293"/>
        <v>4</v>
      </c>
      <c r="BC171" s="191">
        <f t="shared" si="294"/>
        <v>0</v>
      </c>
      <c r="BD171" s="191">
        <f t="shared" si="295"/>
        <v>0</v>
      </c>
      <c r="BE171" s="191">
        <f t="shared" si="296"/>
        <v>0</v>
      </c>
      <c r="BF171" s="191">
        <f t="shared" si="297"/>
        <v>0</v>
      </c>
      <c r="BG171" s="191">
        <f t="shared" si="298"/>
        <v>0</v>
      </c>
      <c r="BH171" s="191">
        <f t="shared" si="299"/>
        <v>0</v>
      </c>
      <c r="BI171" s="191">
        <f t="shared" si="300"/>
        <v>0</v>
      </c>
      <c r="BJ171" s="191">
        <f t="shared" si="301"/>
        <v>0</v>
      </c>
      <c r="BK171" s="191">
        <f t="shared" si="302"/>
        <v>0</v>
      </c>
      <c r="BL171" s="191">
        <f t="shared" si="303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191">
        <f t="shared" si="292"/>
        <v>57</v>
      </c>
      <c r="BB172" s="191">
        <f t="shared" si="293"/>
        <v>3</v>
      </c>
      <c r="BC172" s="191">
        <f t="shared" si="294"/>
        <v>0</v>
      </c>
      <c r="BD172" s="191">
        <f t="shared" si="295"/>
        <v>0</v>
      </c>
      <c r="BE172" s="191">
        <f t="shared" si="296"/>
        <v>0</v>
      </c>
      <c r="BF172" s="191">
        <f t="shared" si="297"/>
        <v>0</v>
      </c>
      <c r="BG172" s="191">
        <f t="shared" si="298"/>
        <v>0</v>
      </c>
      <c r="BH172" s="191">
        <f t="shared" si="299"/>
        <v>0</v>
      </c>
      <c r="BI172" s="191">
        <f t="shared" si="300"/>
        <v>0</v>
      </c>
      <c r="BJ172" s="191">
        <f t="shared" si="301"/>
        <v>0</v>
      </c>
      <c r="BK172" s="191">
        <f t="shared" si="302"/>
        <v>0</v>
      </c>
      <c r="BL172" s="191">
        <f t="shared" si="303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191">
        <f t="shared" si="292"/>
        <v>55</v>
      </c>
      <c r="BB173" s="191">
        <f t="shared" si="293"/>
        <v>4</v>
      </c>
      <c r="BC173" s="191">
        <f t="shared" si="294"/>
        <v>0</v>
      </c>
      <c r="BD173" s="191">
        <f t="shared" si="295"/>
        <v>0</v>
      </c>
      <c r="BE173" s="191">
        <f t="shared" si="296"/>
        <v>0</v>
      </c>
      <c r="BF173" s="191">
        <f t="shared" si="297"/>
        <v>0</v>
      </c>
      <c r="BG173" s="191">
        <f t="shared" si="298"/>
        <v>0</v>
      </c>
      <c r="BH173" s="191">
        <f t="shared" si="299"/>
        <v>0</v>
      </c>
      <c r="BI173" s="191">
        <f t="shared" si="300"/>
        <v>0</v>
      </c>
      <c r="BJ173" s="191">
        <f t="shared" si="301"/>
        <v>0</v>
      </c>
      <c r="BK173" s="191">
        <f t="shared" si="302"/>
        <v>0</v>
      </c>
      <c r="BL173" s="191">
        <f t="shared" si="303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191">
        <f t="shared" si="292"/>
        <v>42</v>
      </c>
      <c r="BB174" s="191">
        <f t="shared" si="293"/>
        <v>2</v>
      </c>
      <c r="BC174" s="191">
        <f t="shared" si="294"/>
        <v>0</v>
      </c>
      <c r="BD174" s="191">
        <f t="shared" si="295"/>
        <v>0</v>
      </c>
      <c r="BE174" s="191">
        <f t="shared" si="296"/>
        <v>0</v>
      </c>
      <c r="BF174" s="191">
        <f t="shared" si="297"/>
        <v>0</v>
      </c>
      <c r="BG174" s="191">
        <f t="shared" si="298"/>
        <v>0</v>
      </c>
      <c r="BH174" s="191">
        <f t="shared" si="299"/>
        <v>0</v>
      </c>
      <c r="BI174" s="191">
        <f t="shared" si="300"/>
        <v>0</v>
      </c>
      <c r="BJ174" s="191">
        <f t="shared" si="301"/>
        <v>0</v>
      </c>
      <c r="BK174" s="191">
        <f t="shared" si="302"/>
        <v>0</v>
      </c>
      <c r="BL174" s="191">
        <f t="shared" si="303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191">
        <f t="shared" si="292"/>
        <v>23</v>
      </c>
      <c r="BB175" s="191">
        <f t="shared" si="293"/>
        <v>3</v>
      </c>
      <c r="BC175" s="191">
        <f t="shared" si="294"/>
        <v>0</v>
      </c>
      <c r="BD175" s="191">
        <f t="shared" si="295"/>
        <v>0</v>
      </c>
      <c r="BE175" s="191">
        <f t="shared" si="296"/>
        <v>0</v>
      </c>
      <c r="BF175" s="191">
        <f t="shared" si="297"/>
        <v>0</v>
      </c>
      <c r="BG175" s="191">
        <f t="shared" si="298"/>
        <v>0</v>
      </c>
      <c r="BH175" s="191">
        <f t="shared" si="299"/>
        <v>0</v>
      </c>
      <c r="BI175" s="191">
        <f t="shared" si="300"/>
        <v>0</v>
      </c>
      <c r="BJ175" s="191">
        <f t="shared" si="301"/>
        <v>0</v>
      </c>
      <c r="BK175" s="191">
        <f t="shared" si="302"/>
        <v>0</v>
      </c>
      <c r="BL175" s="191">
        <f t="shared" si="303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191">
        <f t="shared" si="292"/>
        <v>16</v>
      </c>
      <c r="BB176" s="191">
        <f t="shared" si="293"/>
        <v>1</v>
      </c>
      <c r="BC176" s="191">
        <f t="shared" si="294"/>
        <v>0</v>
      </c>
      <c r="BD176" s="191">
        <f t="shared" si="295"/>
        <v>0</v>
      </c>
      <c r="BE176" s="191">
        <f t="shared" si="296"/>
        <v>0</v>
      </c>
      <c r="BF176" s="191">
        <f t="shared" si="297"/>
        <v>0</v>
      </c>
      <c r="BG176" s="191">
        <f t="shared" si="298"/>
        <v>0</v>
      </c>
      <c r="BH176" s="191">
        <f t="shared" si="299"/>
        <v>0</v>
      </c>
      <c r="BI176" s="191">
        <f t="shared" si="300"/>
        <v>0</v>
      </c>
      <c r="BJ176" s="191">
        <f t="shared" si="301"/>
        <v>0</v>
      </c>
      <c r="BK176" s="191">
        <f t="shared" si="302"/>
        <v>0</v>
      </c>
      <c r="BL176" s="191">
        <f t="shared" si="303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191">
        <f t="shared" si="292"/>
        <v>10</v>
      </c>
      <c r="BB177" s="191">
        <f t="shared" si="293"/>
        <v>1</v>
      </c>
      <c r="BC177" s="191">
        <f t="shared" si="294"/>
        <v>0</v>
      </c>
      <c r="BD177" s="191">
        <f t="shared" si="295"/>
        <v>0</v>
      </c>
      <c r="BE177" s="191">
        <f t="shared" si="296"/>
        <v>0</v>
      </c>
      <c r="BF177" s="191">
        <f t="shared" si="297"/>
        <v>0</v>
      </c>
      <c r="BG177" s="191">
        <f t="shared" si="298"/>
        <v>0</v>
      </c>
      <c r="BH177" s="191">
        <f t="shared" si="299"/>
        <v>0</v>
      </c>
      <c r="BI177" s="191">
        <f t="shared" si="300"/>
        <v>0</v>
      </c>
      <c r="BJ177" s="191">
        <f t="shared" si="301"/>
        <v>0</v>
      </c>
      <c r="BK177" s="191">
        <f t="shared" si="302"/>
        <v>0</v>
      </c>
      <c r="BL177" s="191">
        <f t="shared" si="303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0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270" t="str">
        <f>A1</f>
        <v>Comptages vitesse TV/PL à Vincennes</v>
      </c>
      <c r="B196" s="271"/>
      <c r="C196" s="271"/>
      <c r="D196" s="271"/>
      <c r="E196" s="271"/>
      <c r="F196" s="271"/>
      <c r="G196" s="271"/>
      <c r="H196" s="271"/>
      <c r="I196" s="271"/>
      <c r="J196" s="271"/>
      <c r="K196" s="271"/>
      <c r="L196" s="271"/>
      <c r="M196" s="271"/>
      <c r="N196" s="271"/>
      <c r="O196" s="271"/>
      <c r="P196" s="271"/>
      <c r="Q196" s="271"/>
      <c r="R196" s="271"/>
      <c r="S196" s="271"/>
      <c r="T196" s="271"/>
      <c r="U196" s="272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23 septembre 2021</v>
      </c>
      <c r="I198" s="4" t="str">
        <f>I3</f>
        <v>Entre</v>
      </c>
      <c r="J198" s="105" t="str">
        <f>J3</f>
        <v>Rue de la Marseillaise</v>
      </c>
      <c r="K198" s="4"/>
      <c r="L198" s="11"/>
      <c r="M198" s="4"/>
      <c r="N198" s="4"/>
      <c r="O198" s="4" t="str">
        <f>O3</f>
        <v>Et</v>
      </c>
      <c r="P198" s="105" t="str">
        <f>P3</f>
        <v>Rue Diderot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195">
        <f t="shared" ref="B203:B217" si="304">X213</f>
        <v>2</v>
      </c>
      <c r="C203" s="201">
        <f t="shared" ref="C203:C217" si="305">AL213</f>
        <v>0</v>
      </c>
      <c r="D203" s="195">
        <f t="shared" ref="D203:D217" si="306">Y213</f>
        <v>2</v>
      </c>
      <c r="E203" s="201">
        <f t="shared" ref="E203:E217" si="307">AM213</f>
        <v>0</v>
      </c>
      <c r="F203" s="195">
        <f t="shared" ref="F203:F217" si="308">Z213</f>
        <v>0</v>
      </c>
      <c r="G203" s="201">
        <f t="shared" ref="G203:G217" si="309">AN213</f>
        <v>0</v>
      </c>
      <c r="H203" s="195">
        <f t="shared" ref="H203:H217" si="310">AA213</f>
        <v>0</v>
      </c>
      <c r="I203" s="201">
        <f t="shared" ref="I203:I217" si="311">AO213</f>
        <v>0</v>
      </c>
      <c r="J203" s="195">
        <f t="shared" ref="J203:J217" si="312">AB213</f>
        <v>0</v>
      </c>
      <c r="K203" s="201">
        <f t="shared" ref="K203:K217" si="313">AP213</f>
        <v>0</v>
      </c>
      <c r="L203" s="195">
        <f t="shared" ref="L203:L217" si="314">AC213</f>
        <v>0</v>
      </c>
      <c r="M203" s="201">
        <f t="shared" ref="M203:M217" si="315">AQ213</f>
        <v>0</v>
      </c>
      <c r="N203" s="195">
        <f t="shared" ref="N203:N217" si="316">AD213</f>
        <v>0</v>
      </c>
      <c r="O203" s="201">
        <f t="shared" ref="O203:O217" si="317">AR213</f>
        <v>0</v>
      </c>
      <c r="P203" s="195">
        <f t="shared" ref="P203:P217" si="318">AE213</f>
        <v>0</v>
      </c>
      <c r="Q203" s="201">
        <f t="shared" ref="Q203:Q217" si="319">AS213</f>
        <v>0</v>
      </c>
      <c r="R203" s="195">
        <f t="shared" ref="R203:R217" si="320">SUM(AF213:AI213)</f>
        <v>0</v>
      </c>
      <c r="S203" s="201">
        <f t="shared" ref="S203:S217" si="321">SUM(AT213:AW213)</f>
        <v>0</v>
      </c>
      <c r="T203" s="195">
        <f t="shared" ref="T203:T218" si="322">SUM(B203,D203,F203,H203,J203,L203,N203,P203,R203,)</f>
        <v>4</v>
      </c>
      <c r="U203" s="201">
        <f t="shared" ref="U203:U218" si="323">SUM(C203,E203,G203,I203,K203,M203,O203,Q203,S203)</f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195">
        <f t="shared" si="304"/>
        <v>5</v>
      </c>
      <c r="C204" s="201">
        <f t="shared" si="305"/>
        <v>0</v>
      </c>
      <c r="D204" s="195">
        <f t="shared" si="306"/>
        <v>0</v>
      </c>
      <c r="E204" s="201">
        <f t="shared" si="307"/>
        <v>0</v>
      </c>
      <c r="F204" s="195">
        <f t="shared" si="308"/>
        <v>0</v>
      </c>
      <c r="G204" s="201">
        <f t="shared" si="309"/>
        <v>0</v>
      </c>
      <c r="H204" s="195">
        <f t="shared" si="310"/>
        <v>0</v>
      </c>
      <c r="I204" s="201">
        <f t="shared" si="311"/>
        <v>0</v>
      </c>
      <c r="J204" s="195">
        <f t="shared" si="312"/>
        <v>0</v>
      </c>
      <c r="K204" s="201">
        <f t="shared" si="313"/>
        <v>0</v>
      </c>
      <c r="L204" s="195">
        <f t="shared" si="314"/>
        <v>0</v>
      </c>
      <c r="M204" s="201">
        <f t="shared" si="315"/>
        <v>0</v>
      </c>
      <c r="N204" s="195">
        <f t="shared" si="316"/>
        <v>0</v>
      </c>
      <c r="O204" s="201">
        <f t="shared" si="317"/>
        <v>0</v>
      </c>
      <c r="P204" s="195">
        <f t="shared" si="318"/>
        <v>0</v>
      </c>
      <c r="Q204" s="201">
        <f t="shared" si="319"/>
        <v>0</v>
      </c>
      <c r="R204" s="195">
        <f t="shared" si="320"/>
        <v>0</v>
      </c>
      <c r="S204" s="201">
        <f t="shared" si="321"/>
        <v>0</v>
      </c>
      <c r="T204" s="195">
        <f t="shared" si="322"/>
        <v>5</v>
      </c>
      <c r="U204" s="201">
        <f t="shared" si="323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195">
        <f t="shared" si="304"/>
        <v>2</v>
      </c>
      <c r="C205" s="201">
        <f t="shared" si="305"/>
        <v>0</v>
      </c>
      <c r="D205" s="195">
        <f t="shared" si="306"/>
        <v>0</v>
      </c>
      <c r="E205" s="201">
        <f t="shared" si="307"/>
        <v>0</v>
      </c>
      <c r="F205" s="195">
        <f t="shared" si="308"/>
        <v>0</v>
      </c>
      <c r="G205" s="201">
        <f t="shared" si="309"/>
        <v>0</v>
      </c>
      <c r="H205" s="195">
        <f t="shared" si="310"/>
        <v>0</v>
      </c>
      <c r="I205" s="201">
        <f t="shared" si="311"/>
        <v>0</v>
      </c>
      <c r="J205" s="195">
        <f t="shared" si="312"/>
        <v>0</v>
      </c>
      <c r="K205" s="201">
        <f t="shared" si="313"/>
        <v>0</v>
      </c>
      <c r="L205" s="195">
        <f t="shared" si="314"/>
        <v>0</v>
      </c>
      <c r="M205" s="201">
        <f t="shared" si="315"/>
        <v>0</v>
      </c>
      <c r="N205" s="195">
        <f t="shared" si="316"/>
        <v>0</v>
      </c>
      <c r="O205" s="201">
        <f t="shared" si="317"/>
        <v>0</v>
      </c>
      <c r="P205" s="195">
        <f t="shared" si="318"/>
        <v>0</v>
      </c>
      <c r="Q205" s="201">
        <f t="shared" si="319"/>
        <v>0</v>
      </c>
      <c r="R205" s="195">
        <f t="shared" si="320"/>
        <v>0</v>
      </c>
      <c r="S205" s="201">
        <f t="shared" si="321"/>
        <v>0</v>
      </c>
      <c r="T205" s="195">
        <f t="shared" si="322"/>
        <v>2</v>
      </c>
      <c r="U205" s="201">
        <f t="shared" si="323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195">
        <f t="shared" si="304"/>
        <v>1</v>
      </c>
      <c r="C206" s="201">
        <f t="shared" si="305"/>
        <v>0</v>
      </c>
      <c r="D206" s="195">
        <f t="shared" si="306"/>
        <v>0</v>
      </c>
      <c r="E206" s="201">
        <f t="shared" si="307"/>
        <v>0</v>
      </c>
      <c r="F206" s="195">
        <f t="shared" si="308"/>
        <v>0</v>
      </c>
      <c r="G206" s="201">
        <f t="shared" si="309"/>
        <v>0</v>
      </c>
      <c r="H206" s="195">
        <f t="shared" si="310"/>
        <v>0</v>
      </c>
      <c r="I206" s="201">
        <f t="shared" si="311"/>
        <v>0</v>
      </c>
      <c r="J206" s="195">
        <f t="shared" si="312"/>
        <v>0</v>
      </c>
      <c r="K206" s="201">
        <f t="shared" si="313"/>
        <v>0</v>
      </c>
      <c r="L206" s="195">
        <f t="shared" si="314"/>
        <v>0</v>
      </c>
      <c r="M206" s="201">
        <f t="shared" si="315"/>
        <v>0</v>
      </c>
      <c r="N206" s="195">
        <f t="shared" si="316"/>
        <v>0</v>
      </c>
      <c r="O206" s="201">
        <f t="shared" si="317"/>
        <v>0</v>
      </c>
      <c r="P206" s="195">
        <f t="shared" si="318"/>
        <v>0</v>
      </c>
      <c r="Q206" s="201">
        <f t="shared" si="319"/>
        <v>0</v>
      </c>
      <c r="R206" s="195">
        <f t="shared" si="320"/>
        <v>0</v>
      </c>
      <c r="S206" s="201">
        <f t="shared" si="321"/>
        <v>0</v>
      </c>
      <c r="T206" s="195">
        <f t="shared" si="322"/>
        <v>1</v>
      </c>
      <c r="U206" s="201">
        <f t="shared" si="323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195">
        <f t="shared" si="304"/>
        <v>0</v>
      </c>
      <c r="C207" s="201">
        <f t="shared" si="305"/>
        <v>0</v>
      </c>
      <c r="D207" s="195">
        <f t="shared" si="306"/>
        <v>0</v>
      </c>
      <c r="E207" s="201">
        <f t="shared" si="307"/>
        <v>0</v>
      </c>
      <c r="F207" s="195">
        <f t="shared" si="308"/>
        <v>0</v>
      </c>
      <c r="G207" s="201">
        <f t="shared" si="309"/>
        <v>0</v>
      </c>
      <c r="H207" s="195">
        <f t="shared" si="310"/>
        <v>0</v>
      </c>
      <c r="I207" s="201">
        <f t="shared" si="311"/>
        <v>0</v>
      </c>
      <c r="J207" s="195">
        <f t="shared" si="312"/>
        <v>0</v>
      </c>
      <c r="K207" s="201">
        <f t="shared" si="313"/>
        <v>0</v>
      </c>
      <c r="L207" s="195">
        <f t="shared" si="314"/>
        <v>0</v>
      </c>
      <c r="M207" s="201">
        <f t="shared" si="315"/>
        <v>0</v>
      </c>
      <c r="N207" s="195">
        <f t="shared" si="316"/>
        <v>0</v>
      </c>
      <c r="O207" s="201">
        <f t="shared" si="317"/>
        <v>0</v>
      </c>
      <c r="P207" s="195">
        <f t="shared" si="318"/>
        <v>0</v>
      </c>
      <c r="Q207" s="201">
        <f t="shared" si="319"/>
        <v>0</v>
      </c>
      <c r="R207" s="195">
        <f t="shared" si="320"/>
        <v>0</v>
      </c>
      <c r="S207" s="201">
        <f t="shared" si="321"/>
        <v>0</v>
      </c>
      <c r="T207" s="195">
        <f t="shared" si="322"/>
        <v>0</v>
      </c>
      <c r="U207" s="201">
        <f t="shared" si="323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195">
        <f t="shared" si="304"/>
        <v>1</v>
      </c>
      <c r="C208" s="201">
        <f t="shared" si="305"/>
        <v>0</v>
      </c>
      <c r="D208" s="195">
        <f t="shared" si="306"/>
        <v>0</v>
      </c>
      <c r="E208" s="201">
        <f t="shared" si="307"/>
        <v>0</v>
      </c>
      <c r="F208" s="195">
        <f t="shared" si="308"/>
        <v>0</v>
      </c>
      <c r="G208" s="201">
        <f t="shared" si="309"/>
        <v>0</v>
      </c>
      <c r="H208" s="195">
        <f t="shared" si="310"/>
        <v>0</v>
      </c>
      <c r="I208" s="201">
        <f t="shared" si="311"/>
        <v>0</v>
      </c>
      <c r="J208" s="195">
        <f t="shared" si="312"/>
        <v>0</v>
      </c>
      <c r="K208" s="201">
        <f t="shared" si="313"/>
        <v>0</v>
      </c>
      <c r="L208" s="195">
        <f t="shared" si="314"/>
        <v>0</v>
      </c>
      <c r="M208" s="201">
        <f t="shared" si="315"/>
        <v>0</v>
      </c>
      <c r="N208" s="195">
        <f t="shared" si="316"/>
        <v>0</v>
      </c>
      <c r="O208" s="201">
        <f t="shared" si="317"/>
        <v>0</v>
      </c>
      <c r="P208" s="195">
        <f t="shared" si="318"/>
        <v>0</v>
      </c>
      <c r="Q208" s="201">
        <f t="shared" si="319"/>
        <v>0</v>
      </c>
      <c r="R208" s="195">
        <f t="shared" si="320"/>
        <v>0</v>
      </c>
      <c r="S208" s="201">
        <f t="shared" si="321"/>
        <v>0</v>
      </c>
      <c r="T208" s="195">
        <f t="shared" si="322"/>
        <v>1</v>
      </c>
      <c r="U208" s="201">
        <f t="shared" si="323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195">
        <f t="shared" si="304"/>
        <v>4</v>
      </c>
      <c r="C209" s="201">
        <f t="shared" si="305"/>
        <v>0</v>
      </c>
      <c r="D209" s="195">
        <f t="shared" si="306"/>
        <v>3</v>
      </c>
      <c r="E209" s="201">
        <f t="shared" si="307"/>
        <v>0</v>
      </c>
      <c r="F209" s="195">
        <f t="shared" si="308"/>
        <v>0</v>
      </c>
      <c r="G209" s="201">
        <f t="shared" si="309"/>
        <v>0</v>
      </c>
      <c r="H209" s="195">
        <f t="shared" si="310"/>
        <v>0</v>
      </c>
      <c r="I209" s="201">
        <f t="shared" si="311"/>
        <v>0</v>
      </c>
      <c r="J209" s="195">
        <f t="shared" si="312"/>
        <v>0</v>
      </c>
      <c r="K209" s="201">
        <f t="shared" si="313"/>
        <v>0</v>
      </c>
      <c r="L209" s="195">
        <f t="shared" si="314"/>
        <v>0</v>
      </c>
      <c r="M209" s="201">
        <f t="shared" si="315"/>
        <v>0</v>
      </c>
      <c r="N209" s="195">
        <f t="shared" si="316"/>
        <v>0</v>
      </c>
      <c r="O209" s="201">
        <f t="shared" si="317"/>
        <v>0</v>
      </c>
      <c r="P209" s="195">
        <f t="shared" si="318"/>
        <v>0</v>
      </c>
      <c r="Q209" s="201">
        <f t="shared" si="319"/>
        <v>0</v>
      </c>
      <c r="R209" s="195">
        <f t="shared" si="320"/>
        <v>0</v>
      </c>
      <c r="S209" s="201">
        <f t="shared" si="321"/>
        <v>0</v>
      </c>
      <c r="T209" s="195">
        <f t="shared" si="322"/>
        <v>7</v>
      </c>
      <c r="U209" s="201">
        <f t="shared" si="323"/>
        <v>0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195">
        <f t="shared" si="304"/>
        <v>15</v>
      </c>
      <c r="C210" s="201">
        <f t="shared" si="305"/>
        <v>0</v>
      </c>
      <c r="D210" s="195">
        <f t="shared" si="306"/>
        <v>1</v>
      </c>
      <c r="E210" s="201">
        <f t="shared" si="307"/>
        <v>0</v>
      </c>
      <c r="F210" s="195">
        <f t="shared" si="308"/>
        <v>0</v>
      </c>
      <c r="G210" s="201">
        <f t="shared" si="309"/>
        <v>0</v>
      </c>
      <c r="H210" s="195">
        <f t="shared" si="310"/>
        <v>0</v>
      </c>
      <c r="I210" s="201">
        <f t="shared" si="311"/>
        <v>0</v>
      </c>
      <c r="J210" s="195">
        <f t="shared" si="312"/>
        <v>0</v>
      </c>
      <c r="K210" s="201">
        <f t="shared" si="313"/>
        <v>0</v>
      </c>
      <c r="L210" s="195">
        <f t="shared" si="314"/>
        <v>0</v>
      </c>
      <c r="M210" s="201">
        <f t="shared" si="315"/>
        <v>0</v>
      </c>
      <c r="N210" s="195">
        <f t="shared" si="316"/>
        <v>0</v>
      </c>
      <c r="O210" s="201">
        <f t="shared" si="317"/>
        <v>0</v>
      </c>
      <c r="P210" s="195">
        <f t="shared" si="318"/>
        <v>0</v>
      </c>
      <c r="Q210" s="201">
        <f t="shared" si="319"/>
        <v>0</v>
      </c>
      <c r="R210" s="195">
        <f t="shared" si="320"/>
        <v>0</v>
      </c>
      <c r="S210" s="201">
        <f t="shared" si="321"/>
        <v>0</v>
      </c>
      <c r="T210" s="195">
        <f t="shared" si="322"/>
        <v>16</v>
      </c>
      <c r="U210" s="201">
        <f t="shared" si="323"/>
        <v>0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195">
        <f t="shared" si="304"/>
        <v>31</v>
      </c>
      <c r="C211" s="201">
        <f t="shared" si="305"/>
        <v>0</v>
      </c>
      <c r="D211" s="195">
        <f t="shared" si="306"/>
        <v>5</v>
      </c>
      <c r="E211" s="201">
        <f t="shared" si="307"/>
        <v>0</v>
      </c>
      <c r="F211" s="195">
        <f t="shared" si="308"/>
        <v>0</v>
      </c>
      <c r="G211" s="201">
        <f t="shared" si="309"/>
        <v>0</v>
      </c>
      <c r="H211" s="195">
        <f t="shared" si="310"/>
        <v>0</v>
      </c>
      <c r="I211" s="201">
        <f t="shared" si="311"/>
        <v>0</v>
      </c>
      <c r="J211" s="195">
        <f t="shared" si="312"/>
        <v>0</v>
      </c>
      <c r="K211" s="201">
        <f t="shared" si="313"/>
        <v>0</v>
      </c>
      <c r="L211" s="195">
        <f t="shared" si="314"/>
        <v>0</v>
      </c>
      <c r="M211" s="201">
        <f t="shared" si="315"/>
        <v>0</v>
      </c>
      <c r="N211" s="195">
        <f t="shared" si="316"/>
        <v>0</v>
      </c>
      <c r="O211" s="201">
        <f t="shared" si="317"/>
        <v>0</v>
      </c>
      <c r="P211" s="195">
        <f t="shared" si="318"/>
        <v>0</v>
      </c>
      <c r="Q211" s="201">
        <f t="shared" si="319"/>
        <v>0</v>
      </c>
      <c r="R211" s="195">
        <f t="shared" si="320"/>
        <v>0</v>
      </c>
      <c r="S211" s="201">
        <f t="shared" si="321"/>
        <v>0</v>
      </c>
      <c r="T211" s="195">
        <f t="shared" si="322"/>
        <v>36</v>
      </c>
      <c r="U211" s="201">
        <f t="shared" si="323"/>
        <v>0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195">
        <f t="shared" si="304"/>
        <v>35</v>
      </c>
      <c r="C212" s="201">
        <f t="shared" si="305"/>
        <v>0</v>
      </c>
      <c r="D212" s="195">
        <f t="shared" si="306"/>
        <v>4</v>
      </c>
      <c r="E212" s="201">
        <f t="shared" si="307"/>
        <v>0</v>
      </c>
      <c r="F212" s="195">
        <f t="shared" si="308"/>
        <v>0</v>
      </c>
      <c r="G212" s="201">
        <f t="shared" si="309"/>
        <v>0</v>
      </c>
      <c r="H212" s="195">
        <f t="shared" si="310"/>
        <v>0</v>
      </c>
      <c r="I212" s="201">
        <f t="shared" si="311"/>
        <v>0</v>
      </c>
      <c r="J212" s="195">
        <f t="shared" si="312"/>
        <v>0</v>
      </c>
      <c r="K212" s="201">
        <f t="shared" si="313"/>
        <v>0</v>
      </c>
      <c r="L212" s="195">
        <f t="shared" si="314"/>
        <v>0</v>
      </c>
      <c r="M212" s="201">
        <f t="shared" si="315"/>
        <v>0</v>
      </c>
      <c r="N212" s="195">
        <f t="shared" si="316"/>
        <v>0</v>
      </c>
      <c r="O212" s="201">
        <f t="shared" si="317"/>
        <v>0</v>
      </c>
      <c r="P212" s="195">
        <f t="shared" si="318"/>
        <v>0</v>
      </c>
      <c r="Q212" s="201">
        <f t="shared" si="319"/>
        <v>0</v>
      </c>
      <c r="R212" s="195">
        <f t="shared" si="320"/>
        <v>0</v>
      </c>
      <c r="S212" s="201">
        <f t="shared" si="321"/>
        <v>0</v>
      </c>
      <c r="T212" s="195">
        <f t="shared" si="322"/>
        <v>39</v>
      </c>
      <c r="U212" s="201">
        <f t="shared" si="323"/>
        <v>0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195">
        <f t="shared" si="304"/>
        <v>28</v>
      </c>
      <c r="C213" s="201">
        <f t="shared" si="305"/>
        <v>1</v>
      </c>
      <c r="D213" s="195">
        <f t="shared" si="306"/>
        <v>4</v>
      </c>
      <c r="E213" s="201">
        <f t="shared" si="307"/>
        <v>0</v>
      </c>
      <c r="F213" s="195">
        <f t="shared" si="308"/>
        <v>0</v>
      </c>
      <c r="G213" s="201">
        <f t="shared" si="309"/>
        <v>0</v>
      </c>
      <c r="H213" s="195">
        <f t="shared" si="310"/>
        <v>0</v>
      </c>
      <c r="I213" s="201">
        <f t="shared" si="311"/>
        <v>0</v>
      </c>
      <c r="J213" s="195">
        <f t="shared" si="312"/>
        <v>0</v>
      </c>
      <c r="K213" s="201">
        <f t="shared" si="313"/>
        <v>0</v>
      </c>
      <c r="L213" s="195">
        <f t="shared" si="314"/>
        <v>0</v>
      </c>
      <c r="M213" s="201">
        <f t="shared" si="315"/>
        <v>0</v>
      </c>
      <c r="N213" s="195">
        <f t="shared" si="316"/>
        <v>0</v>
      </c>
      <c r="O213" s="201">
        <f t="shared" si="317"/>
        <v>0</v>
      </c>
      <c r="P213" s="195">
        <f t="shared" si="318"/>
        <v>0</v>
      </c>
      <c r="Q213" s="201">
        <f t="shared" si="319"/>
        <v>0</v>
      </c>
      <c r="R213" s="195">
        <f t="shared" si="320"/>
        <v>0</v>
      </c>
      <c r="S213" s="201">
        <f t="shared" si="321"/>
        <v>0</v>
      </c>
      <c r="T213" s="195">
        <f t="shared" si="322"/>
        <v>32</v>
      </c>
      <c r="U213" s="201">
        <f t="shared" si="323"/>
        <v>1</v>
      </c>
      <c r="V213" s="26"/>
      <c r="W213" s="4"/>
      <c r="X213">
        <f>BA80</f>
        <v>2</v>
      </c>
      <c r="Y213">
        <f t="shared" ref="Y213:AI213" si="324">BB80</f>
        <v>2</v>
      </c>
      <c r="Z213">
        <f t="shared" si="324"/>
        <v>0</v>
      </c>
      <c r="AA213">
        <f t="shared" si="324"/>
        <v>0</v>
      </c>
      <c r="AB213">
        <f t="shared" si="324"/>
        <v>0</v>
      </c>
      <c r="AC213">
        <f t="shared" si="324"/>
        <v>0</v>
      </c>
      <c r="AD213">
        <f t="shared" si="324"/>
        <v>0</v>
      </c>
      <c r="AE213">
        <f t="shared" si="324"/>
        <v>0</v>
      </c>
      <c r="AF213">
        <f t="shared" si="324"/>
        <v>0</v>
      </c>
      <c r="AG213">
        <f t="shared" si="324"/>
        <v>0</v>
      </c>
      <c r="AH213">
        <f t="shared" si="324"/>
        <v>0</v>
      </c>
      <c r="AI213">
        <f t="shared" si="324"/>
        <v>0</v>
      </c>
      <c r="AL213">
        <f>BN75</f>
        <v>0</v>
      </c>
      <c r="AM213">
        <f t="shared" ref="AM213:AW213" si="325">BO75</f>
        <v>0</v>
      </c>
      <c r="AN213">
        <f t="shared" si="325"/>
        <v>0</v>
      </c>
      <c r="AO213">
        <f t="shared" si="325"/>
        <v>0</v>
      </c>
      <c r="AP213">
        <f t="shared" si="325"/>
        <v>0</v>
      </c>
      <c r="AQ213">
        <f t="shared" si="325"/>
        <v>0</v>
      </c>
      <c r="AR213">
        <f t="shared" si="325"/>
        <v>0</v>
      </c>
      <c r="AS213">
        <f t="shared" si="325"/>
        <v>0</v>
      </c>
      <c r="AT213">
        <f t="shared" si="325"/>
        <v>0</v>
      </c>
      <c r="AU213">
        <f t="shared" si="325"/>
        <v>0</v>
      </c>
      <c r="AV213">
        <f t="shared" si="325"/>
        <v>0</v>
      </c>
      <c r="AW213">
        <f t="shared" si="325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195">
        <f t="shared" si="304"/>
        <v>31</v>
      </c>
      <c r="C214" s="201">
        <f t="shared" si="305"/>
        <v>0</v>
      </c>
      <c r="D214" s="195">
        <f t="shared" si="306"/>
        <v>2</v>
      </c>
      <c r="E214" s="201">
        <f t="shared" si="307"/>
        <v>0</v>
      </c>
      <c r="F214" s="195">
        <f t="shared" si="308"/>
        <v>0</v>
      </c>
      <c r="G214" s="201">
        <f t="shared" si="309"/>
        <v>0</v>
      </c>
      <c r="H214" s="195">
        <f t="shared" si="310"/>
        <v>0</v>
      </c>
      <c r="I214" s="201">
        <f t="shared" si="311"/>
        <v>0</v>
      </c>
      <c r="J214" s="195">
        <f t="shared" si="312"/>
        <v>0</v>
      </c>
      <c r="K214" s="201">
        <f t="shared" si="313"/>
        <v>0</v>
      </c>
      <c r="L214" s="195">
        <f t="shared" si="314"/>
        <v>0</v>
      </c>
      <c r="M214" s="201">
        <f t="shared" si="315"/>
        <v>0</v>
      </c>
      <c r="N214" s="195">
        <f t="shared" si="316"/>
        <v>0</v>
      </c>
      <c r="O214" s="201">
        <f t="shared" si="317"/>
        <v>0</v>
      </c>
      <c r="P214" s="195">
        <f t="shared" si="318"/>
        <v>0</v>
      </c>
      <c r="Q214" s="201">
        <f t="shared" si="319"/>
        <v>0</v>
      </c>
      <c r="R214" s="195">
        <f t="shared" si="320"/>
        <v>0</v>
      </c>
      <c r="S214" s="201">
        <f t="shared" si="321"/>
        <v>0</v>
      </c>
      <c r="T214" s="195">
        <f t="shared" si="322"/>
        <v>33</v>
      </c>
      <c r="U214" s="201">
        <f t="shared" si="323"/>
        <v>0</v>
      </c>
      <c r="V214" s="26"/>
      <c r="W214" s="4"/>
      <c r="X214">
        <f t="shared" ref="X214:X227" si="326">BA81</f>
        <v>5</v>
      </c>
      <c r="Y214">
        <f t="shared" ref="Y214:Y227" si="327">BB81</f>
        <v>0</v>
      </c>
      <c r="Z214">
        <f t="shared" ref="Z214:Z227" si="328">BC81</f>
        <v>0</v>
      </c>
      <c r="AA214">
        <f t="shared" ref="AA214:AA227" si="329">BD81</f>
        <v>0</v>
      </c>
      <c r="AB214">
        <f t="shared" ref="AB214:AB227" si="330">BE81</f>
        <v>0</v>
      </c>
      <c r="AC214">
        <f t="shared" ref="AC214:AC227" si="331">BF81</f>
        <v>0</v>
      </c>
      <c r="AD214">
        <f t="shared" ref="AD214:AD227" si="332">BG81</f>
        <v>0</v>
      </c>
      <c r="AE214">
        <f t="shared" ref="AE214:AE227" si="333">BH81</f>
        <v>0</v>
      </c>
      <c r="AF214">
        <f t="shared" ref="AF214:AF227" si="334">BI81</f>
        <v>0</v>
      </c>
      <c r="AG214">
        <f t="shared" ref="AG214:AG227" si="335">BJ81</f>
        <v>0</v>
      </c>
      <c r="AH214">
        <f t="shared" ref="AH214:AH227" si="336">BK81</f>
        <v>0</v>
      </c>
      <c r="AI214">
        <f t="shared" ref="AI214:AI227" si="337">BL81</f>
        <v>0</v>
      </c>
      <c r="AL214">
        <f t="shared" ref="AL214:AL227" si="338">BN76</f>
        <v>0</v>
      </c>
      <c r="AM214">
        <f t="shared" ref="AM214:AM227" si="339">BO76</f>
        <v>0</v>
      </c>
      <c r="AN214">
        <f t="shared" ref="AN214:AN227" si="340">BP76</f>
        <v>0</v>
      </c>
      <c r="AO214">
        <f t="shared" ref="AO214:AO227" si="341">BQ76</f>
        <v>0</v>
      </c>
      <c r="AP214">
        <f t="shared" ref="AP214:AP227" si="342">BR76</f>
        <v>0</v>
      </c>
      <c r="AQ214">
        <f t="shared" ref="AQ214:AQ227" si="343">BS76</f>
        <v>0</v>
      </c>
      <c r="AR214">
        <f t="shared" ref="AR214:AR227" si="344">BT76</f>
        <v>0</v>
      </c>
      <c r="AS214">
        <f t="shared" ref="AS214:AS227" si="345">BU76</f>
        <v>0</v>
      </c>
      <c r="AT214">
        <f t="shared" ref="AT214:AT227" si="346">BV76</f>
        <v>0</v>
      </c>
      <c r="AU214">
        <f t="shared" ref="AU214:AU227" si="347">BW76</f>
        <v>0</v>
      </c>
      <c r="AV214">
        <f t="shared" ref="AV214:AV227" si="348">BX76</f>
        <v>0</v>
      </c>
      <c r="AW214">
        <f t="shared" ref="AW214:AW227" si="349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84</v>
      </c>
      <c r="BP214">
        <f t="shared" ref="BP214:BY214" si="350">SUM(BO3:BO170)</f>
        <v>7</v>
      </c>
      <c r="BQ214">
        <f t="shared" si="350"/>
        <v>0</v>
      </c>
      <c r="BR214">
        <f t="shared" si="350"/>
        <v>0</v>
      </c>
      <c r="BS214">
        <f t="shared" si="350"/>
        <v>0</v>
      </c>
      <c r="BT214">
        <f t="shared" si="350"/>
        <v>0</v>
      </c>
      <c r="BU214">
        <f t="shared" si="350"/>
        <v>0</v>
      </c>
      <c r="BV214">
        <f t="shared" si="350"/>
        <v>0</v>
      </c>
      <c r="BW214">
        <f t="shared" si="350"/>
        <v>0</v>
      </c>
      <c r="BX214">
        <f t="shared" si="350"/>
        <v>0</v>
      </c>
      <c r="BY214">
        <f t="shared" si="350"/>
        <v>0</v>
      </c>
      <c r="BZ214" s="2">
        <f>SUM(BO214:BY214)</f>
        <v>91</v>
      </c>
      <c r="CA214">
        <f>SUM(BZ3:BZ170)</f>
        <v>0</v>
      </c>
      <c r="CB214">
        <f t="shared" ref="CB214:CK214" si="351">SUM(CA3:CA170)</f>
        <v>4178</v>
      </c>
      <c r="CC214">
        <f t="shared" si="351"/>
        <v>533</v>
      </c>
      <c r="CD214">
        <f t="shared" si="351"/>
        <v>17</v>
      </c>
      <c r="CE214">
        <f t="shared" si="351"/>
        <v>2</v>
      </c>
      <c r="CF214">
        <f t="shared" si="351"/>
        <v>0</v>
      </c>
      <c r="CG214">
        <f t="shared" si="351"/>
        <v>0</v>
      </c>
      <c r="CH214">
        <f t="shared" si="351"/>
        <v>0</v>
      </c>
      <c r="CI214">
        <f t="shared" si="351"/>
        <v>0</v>
      </c>
      <c r="CJ214">
        <f t="shared" si="351"/>
        <v>0</v>
      </c>
      <c r="CK214">
        <f t="shared" si="351"/>
        <v>0</v>
      </c>
      <c r="CL214" s="2">
        <f>SUM(CA214:CK214)</f>
        <v>4730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195">
        <f t="shared" si="304"/>
        <v>35</v>
      </c>
      <c r="C215" s="201">
        <f t="shared" si="305"/>
        <v>0</v>
      </c>
      <c r="D215" s="195">
        <f t="shared" si="306"/>
        <v>2</v>
      </c>
      <c r="E215" s="201">
        <f t="shared" si="307"/>
        <v>0</v>
      </c>
      <c r="F215" s="195">
        <f t="shared" si="308"/>
        <v>0</v>
      </c>
      <c r="G215" s="201">
        <f t="shared" si="309"/>
        <v>0</v>
      </c>
      <c r="H215" s="195">
        <f t="shared" si="310"/>
        <v>0</v>
      </c>
      <c r="I215" s="201">
        <f t="shared" si="311"/>
        <v>0</v>
      </c>
      <c r="J215" s="195">
        <f t="shared" si="312"/>
        <v>0</v>
      </c>
      <c r="K215" s="201">
        <f t="shared" si="313"/>
        <v>0</v>
      </c>
      <c r="L215" s="195">
        <f t="shared" si="314"/>
        <v>0</v>
      </c>
      <c r="M215" s="201">
        <f t="shared" si="315"/>
        <v>0</v>
      </c>
      <c r="N215" s="195">
        <f t="shared" si="316"/>
        <v>0</v>
      </c>
      <c r="O215" s="201">
        <f t="shared" si="317"/>
        <v>0</v>
      </c>
      <c r="P215" s="195">
        <f t="shared" si="318"/>
        <v>0</v>
      </c>
      <c r="Q215" s="201">
        <f t="shared" si="319"/>
        <v>0</v>
      </c>
      <c r="R215" s="195">
        <f t="shared" si="320"/>
        <v>0</v>
      </c>
      <c r="S215" s="201">
        <f t="shared" si="321"/>
        <v>0</v>
      </c>
      <c r="T215" s="195">
        <f t="shared" si="322"/>
        <v>37</v>
      </c>
      <c r="U215" s="201">
        <f t="shared" si="323"/>
        <v>0</v>
      </c>
      <c r="V215" s="26"/>
      <c r="W215" s="4"/>
      <c r="X215">
        <f t="shared" si="326"/>
        <v>2</v>
      </c>
      <c r="Y215">
        <f t="shared" si="327"/>
        <v>0</v>
      </c>
      <c r="Z215">
        <f t="shared" si="328"/>
        <v>0</v>
      </c>
      <c r="AA215">
        <f t="shared" si="329"/>
        <v>0</v>
      </c>
      <c r="AB215">
        <f t="shared" si="330"/>
        <v>0</v>
      </c>
      <c r="AC215">
        <f t="shared" si="331"/>
        <v>0</v>
      </c>
      <c r="AD215">
        <f t="shared" si="332"/>
        <v>0</v>
      </c>
      <c r="AE215">
        <f t="shared" si="333"/>
        <v>0</v>
      </c>
      <c r="AF215">
        <f t="shared" si="334"/>
        <v>0</v>
      </c>
      <c r="AG215">
        <f t="shared" si="335"/>
        <v>0</v>
      </c>
      <c r="AH215">
        <f t="shared" si="336"/>
        <v>0</v>
      </c>
      <c r="AI215">
        <f t="shared" si="337"/>
        <v>0</v>
      </c>
      <c r="AL215">
        <f t="shared" si="338"/>
        <v>0</v>
      </c>
      <c r="AM215">
        <f t="shared" si="339"/>
        <v>0</v>
      </c>
      <c r="AN215">
        <f t="shared" si="340"/>
        <v>0</v>
      </c>
      <c r="AO215">
        <f t="shared" si="341"/>
        <v>0</v>
      </c>
      <c r="AP215">
        <f t="shared" si="342"/>
        <v>0</v>
      </c>
      <c r="AQ215">
        <f t="shared" si="343"/>
        <v>0</v>
      </c>
      <c r="AR215">
        <f t="shared" si="344"/>
        <v>0</v>
      </c>
      <c r="AS215">
        <f t="shared" si="345"/>
        <v>0</v>
      </c>
      <c r="AT215">
        <f t="shared" si="346"/>
        <v>0</v>
      </c>
      <c r="AU215">
        <f t="shared" si="347"/>
        <v>0</v>
      </c>
      <c r="AV215">
        <f t="shared" si="348"/>
        <v>0</v>
      </c>
      <c r="AW215">
        <f t="shared" si="349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195">
        <f t="shared" si="304"/>
        <v>35</v>
      </c>
      <c r="C216" s="201">
        <f t="shared" si="305"/>
        <v>1</v>
      </c>
      <c r="D216" s="195">
        <f t="shared" si="306"/>
        <v>6</v>
      </c>
      <c r="E216" s="201">
        <f t="shared" si="307"/>
        <v>0</v>
      </c>
      <c r="F216" s="195">
        <f t="shared" si="308"/>
        <v>0</v>
      </c>
      <c r="G216" s="201">
        <f t="shared" si="309"/>
        <v>0</v>
      </c>
      <c r="H216" s="195">
        <f t="shared" si="310"/>
        <v>0</v>
      </c>
      <c r="I216" s="201">
        <f t="shared" si="311"/>
        <v>0</v>
      </c>
      <c r="J216" s="195">
        <f t="shared" si="312"/>
        <v>0</v>
      </c>
      <c r="K216" s="201">
        <f t="shared" si="313"/>
        <v>0</v>
      </c>
      <c r="L216" s="195">
        <f t="shared" si="314"/>
        <v>0</v>
      </c>
      <c r="M216" s="201">
        <f t="shared" si="315"/>
        <v>0</v>
      </c>
      <c r="N216" s="195">
        <f t="shared" si="316"/>
        <v>0</v>
      </c>
      <c r="O216" s="201">
        <f t="shared" si="317"/>
        <v>0</v>
      </c>
      <c r="P216" s="195">
        <f t="shared" si="318"/>
        <v>0</v>
      </c>
      <c r="Q216" s="201">
        <f t="shared" si="319"/>
        <v>0</v>
      </c>
      <c r="R216" s="195">
        <f t="shared" si="320"/>
        <v>0</v>
      </c>
      <c r="S216" s="201">
        <f t="shared" si="321"/>
        <v>0</v>
      </c>
      <c r="T216" s="195">
        <f t="shared" si="322"/>
        <v>41</v>
      </c>
      <c r="U216" s="201">
        <f t="shared" si="323"/>
        <v>1</v>
      </c>
      <c r="V216" s="26"/>
      <c r="W216" s="4"/>
      <c r="X216">
        <f t="shared" si="326"/>
        <v>1</v>
      </c>
      <c r="Y216">
        <f t="shared" si="327"/>
        <v>0</v>
      </c>
      <c r="Z216">
        <f t="shared" si="328"/>
        <v>0</v>
      </c>
      <c r="AA216">
        <f t="shared" si="329"/>
        <v>0</v>
      </c>
      <c r="AB216">
        <f t="shared" si="330"/>
        <v>0</v>
      </c>
      <c r="AC216">
        <f t="shared" si="331"/>
        <v>0</v>
      </c>
      <c r="AD216">
        <f t="shared" si="332"/>
        <v>0</v>
      </c>
      <c r="AE216">
        <f t="shared" si="333"/>
        <v>0</v>
      </c>
      <c r="AF216">
        <f t="shared" si="334"/>
        <v>0</v>
      </c>
      <c r="AG216">
        <f t="shared" si="335"/>
        <v>0</v>
      </c>
      <c r="AH216">
        <f t="shared" si="336"/>
        <v>0</v>
      </c>
      <c r="AI216">
        <f t="shared" si="337"/>
        <v>0</v>
      </c>
      <c r="AL216">
        <f t="shared" si="338"/>
        <v>0</v>
      </c>
      <c r="AM216">
        <f t="shared" si="339"/>
        <v>0</v>
      </c>
      <c r="AN216">
        <f t="shared" si="340"/>
        <v>0</v>
      </c>
      <c r="AO216">
        <f t="shared" si="341"/>
        <v>0</v>
      </c>
      <c r="AP216">
        <f t="shared" si="342"/>
        <v>0</v>
      </c>
      <c r="AQ216">
        <f t="shared" si="343"/>
        <v>0</v>
      </c>
      <c r="AR216">
        <f t="shared" si="344"/>
        <v>0</v>
      </c>
      <c r="AS216">
        <f t="shared" si="345"/>
        <v>0</v>
      </c>
      <c r="AT216">
        <f t="shared" si="346"/>
        <v>0</v>
      </c>
      <c r="AU216">
        <f t="shared" si="347"/>
        <v>0</v>
      </c>
      <c r="AV216">
        <f t="shared" si="348"/>
        <v>0</v>
      </c>
      <c r="AW216">
        <f t="shared" si="349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76">
        <f>(BO214*15+BP214*35+BQ214*45+BR214*55+BS214*65+BT214*75+BU214*85+BV214*95+BW214*125)/BZ214</f>
        <v>16.53846153846154</v>
      </c>
      <c r="BP216"/>
      <c r="BQ216"/>
      <c r="BR216"/>
      <c r="BS216"/>
      <c r="BT216"/>
      <c r="BU216"/>
      <c r="BV216"/>
      <c r="BW216"/>
      <c r="BX216"/>
      <c r="BY216"/>
      <c r="BZ216" s="2"/>
      <c r="CA216" s="176">
        <f>(CA214*15+CB214*35+CC214*45+CD214*55+CE214*65+CF214*75+CG214*85+CH214*95+CI214*125)/CL214</f>
        <v>36.211416490486258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195">
        <f t="shared" si="304"/>
        <v>24</v>
      </c>
      <c r="C217" s="201">
        <f t="shared" si="305"/>
        <v>0</v>
      </c>
      <c r="D217" s="195">
        <f t="shared" si="306"/>
        <v>4</v>
      </c>
      <c r="E217" s="201">
        <f t="shared" si="307"/>
        <v>0</v>
      </c>
      <c r="F217" s="195">
        <f t="shared" si="308"/>
        <v>0</v>
      </c>
      <c r="G217" s="201">
        <f t="shared" si="309"/>
        <v>0</v>
      </c>
      <c r="H217" s="195">
        <f t="shared" si="310"/>
        <v>0</v>
      </c>
      <c r="I217" s="201">
        <f t="shared" si="311"/>
        <v>0</v>
      </c>
      <c r="J217" s="195">
        <f t="shared" si="312"/>
        <v>0</v>
      </c>
      <c r="K217" s="201">
        <f t="shared" si="313"/>
        <v>0</v>
      </c>
      <c r="L217" s="195">
        <f t="shared" si="314"/>
        <v>0</v>
      </c>
      <c r="M217" s="201">
        <f t="shared" si="315"/>
        <v>0</v>
      </c>
      <c r="N217" s="195">
        <f t="shared" si="316"/>
        <v>0</v>
      </c>
      <c r="O217" s="201">
        <f t="shared" si="317"/>
        <v>0</v>
      </c>
      <c r="P217" s="195">
        <f t="shared" si="318"/>
        <v>0</v>
      </c>
      <c r="Q217" s="201">
        <f t="shared" si="319"/>
        <v>0</v>
      </c>
      <c r="R217" s="195">
        <f t="shared" si="320"/>
        <v>0</v>
      </c>
      <c r="S217" s="201">
        <f t="shared" si="321"/>
        <v>0</v>
      </c>
      <c r="T217" s="195">
        <f t="shared" si="322"/>
        <v>28</v>
      </c>
      <c r="U217" s="201">
        <f t="shared" si="323"/>
        <v>0</v>
      </c>
      <c r="V217" s="26"/>
      <c r="W217" s="4"/>
      <c r="X217">
        <f t="shared" si="326"/>
        <v>0</v>
      </c>
      <c r="Y217">
        <f t="shared" si="327"/>
        <v>0</v>
      </c>
      <c r="Z217">
        <f t="shared" si="328"/>
        <v>0</v>
      </c>
      <c r="AA217">
        <f t="shared" si="329"/>
        <v>0</v>
      </c>
      <c r="AB217">
        <f t="shared" si="330"/>
        <v>0</v>
      </c>
      <c r="AC217">
        <f t="shared" si="331"/>
        <v>0</v>
      </c>
      <c r="AD217">
        <f t="shared" si="332"/>
        <v>0</v>
      </c>
      <c r="AE217">
        <f t="shared" si="333"/>
        <v>0</v>
      </c>
      <c r="AF217">
        <f t="shared" si="334"/>
        <v>0</v>
      </c>
      <c r="AG217">
        <f t="shared" si="335"/>
        <v>0</v>
      </c>
      <c r="AH217">
        <f t="shared" si="336"/>
        <v>0</v>
      </c>
      <c r="AI217">
        <f t="shared" si="337"/>
        <v>0</v>
      </c>
      <c r="AL217">
        <f t="shared" si="338"/>
        <v>0</v>
      </c>
      <c r="AM217">
        <f t="shared" si="339"/>
        <v>0</v>
      </c>
      <c r="AN217">
        <f t="shared" si="340"/>
        <v>0</v>
      </c>
      <c r="AO217">
        <f t="shared" si="341"/>
        <v>0</v>
      </c>
      <c r="AP217">
        <f t="shared" si="342"/>
        <v>0</v>
      </c>
      <c r="AQ217">
        <f t="shared" si="343"/>
        <v>0</v>
      </c>
      <c r="AR217">
        <f t="shared" si="344"/>
        <v>0</v>
      </c>
      <c r="AS217">
        <f t="shared" si="345"/>
        <v>0</v>
      </c>
      <c r="AT217">
        <f t="shared" si="346"/>
        <v>0</v>
      </c>
      <c r="AU217">
        <f t="shared" si="347"/>
        <v>0</v>
      </c>
      <c r="AV217">
        <f t="shared" si="348"/>
        <v>0</v>
      </c>
      <c r="AW217">
        <f t="shared" si="349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195">
        <f t="shared" ref="B218:B226" si="352">X229</f>
        <v>39</v>
      </c>
      <c r="C218" s="201">
        <f t="shared" ref="C218:C226" si="353">AL229</f>
        <v>1</v>
      </c>
      <c r="D218" s="195">
        <f t="shared" ref="D218:D226" si="354">Y229</f>
        <v>7</v>
      </c>
      <c r="E218" s="201">
        <f t="shared" ref="E218:E226" si="355">AM229</f>
        <v>0</v>
      </c>
      <c r="F218" s="195">
        <f t="shared" ref="F218:F226" si="356">Z229</f>
        <v>0</v>
      </c>
      <c r="G218" s="201">
        <f t="shared" ref="G218:G226" si="357">AN229</f>
        <v>0</v>
      </c>
      <c r="H218" s="195">
        <f t="shared" ref="H218:H226" si="358">AA229</f>
        <v>0</v>
      </c>
      <c r="I218" s="201">
        <f t="shared" ref="I218:I226" si="359">AO229</f>
        <v>0</v>
      </c>
      <c r="J218" s="195">
        <f t="shared" ref="J218:J226" si="360">AB229</f>
        <v>0</v>
      </c>
      <c r="K218" s="201">
        <f t="shared" ref="K218:K226" si="361">AP229</f>
        <v>0</v>
      </c>
      <c r="L218" s="195">
        <f t="shared" ref="L218:L226" si="362">AC229</f>
        <v>0</v>
      </c>
      <c r="M218" s="201">
        <f t="shared" ref="M218:M226" si="363">AQ229</f>
        <v>0</v>
      </c>
      <c r="N218" s="195">
        <f t="shared" ref="N218:N226" si="364">AD229</f>
        <v>0</v>
      </c>
      <c r="O218" s="201">
        <f t="shared" ref="O218:O226" si="365">AR229</f>
        <v>0</v>
      </c>
      <c r="P218" s="195">
        <f t="shared" ref="P218:P226" si="366">AE229</f>
        <v>0</v>
      </c>
      <c r="Q218" s="201">
        <f t="shared" ref="Q218:Q226" si="367">AS229</f>
        <v>0</v>
      </c>
      <c r="R218" s="195">
        <f t="shared" ref="R218:R226" si="368">SUM(AF229:AI229)</f>
        <v>0</v>
      </c>
      <c r="S218" s="201">
        <f t="shared" ref="S218:S226" si="369">SUM(AT229:AW229)</f>
        <v>0</v>
      </c>
      <c r="T218" s="195">
        <f t="shared" si="322"/>
        <v>46</v>
      </c>
      <c r="U218" s="201">
        <f t="shared" si="323"/>
        <v>1</v>
      </c>
      <c r="V218" s="26"/>
      <c r="W218" s="4"/>
      <c r="X218">
        <f t="shared" si="326"/>
        <v>1</v>
      </c>
      <c r="Y218">
        <f t="shared" si="327"/>
        <v>0</v>
      </c>
      <c r="Z218">
        <f t="shared" si="328"/>
        <v>0</v>
      </c>
      <c r="AA218">
        <f t="shared" si="329"/>
        <v>0</v>
      </c>
      <c r="AB218">
        <f t="shared" si="330"/>
        <v>0</v>
      </c>
      <c r="AC218">
        <f t="shared" si="331"/>
        <v>0</v>
      </c>
      <c r="AD218">
        <f t="shared" si="332"/>
        <v>0</v>
      </c>
      <c r="AE218">
        <f t="shared" si="333"/>
        <v>0</v>
      </c>
      <c r="AF218">
        <f t="shared" si="334"/>
        <v>0</v>
      </c>
      <c r="AG218">
        <f t="shared" si="335"/>
        <v>0</v>
      </c>
      <c r="AH218">
        <f t="shared" si="336"/>
        <v>0</v>
      </c>
      <c r="AI218">
        <f t="shared" si="337"/>
        <v>0</v>
      </c>
      <c r="AL218">
        <f t="shared" si="338"/>
        <v>0</v>
      </c>
      <c r="AM218">
        <f t="shared" si="339"/>
        <v>0</v>
      </c>
      <c r="AN218">
        <f t="shared" si="340"/>
        <v>0</v>
      </c>
      <c r="AO218">
        <f t="shared" si="341"/>
        <v>0</v>
      </c>
      <c r="AP218">
        <f t="shared" si="342"/>
        <v>0</v>
      </c>
      <c r="AQ218">
        <f t="shared" si="343"/>
        <v>0</v>
      </c>
      <c r="AR218">
        <f t="shared" si="344"/>
        <v>0</v>
      </c>
      <c r="AS218">
        <f t="shared" si="345"/>
        <v>0</v>
      </c>
      <c r="AT218">
        <f t="shared" si="346"/>
        <v>0</v>
      </c>
      <c r="AU218">
        <f t="shared" si="347"/>
        <v>0</v>
      </c>
      <c r="AV218">
        <f t="shared" si="348"/>
        <v>0</v>
      </c>
      <c r="AW218">
        <f t="shared" si="349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195">
        <f t="shared" si="352"/>
        <v>53</v>
      </c>
      <c r="C219" s="201">
        <f t="shared" si="353"/>
        <v>0</v>
      </c>
      <c r="D219" s="195">
        <f t="shared" si="354"/>
        <v>11</v>
      </c>
      <c r="E219" s="201">
        <f t="shared" si="355"/>
        <v>0</v>
      </c>
      <c r="F219" s="195">
        <f t="shared" si="356"/>
        <v>0</v>
      </c>
      <c r="G219" s="201">
        <f t="shared" si="357"/>
        <v>0</v>
      </c>
      <c r="H219" s="195">
        <f t="shared" si="358"/>
        <v>0</v>
      </c>
      <c r="I219" s="201">
        <f t="shared" si="359"/>
        <v>0</v>
      </c>
      <c r="J219" s="195">
        <f t="shared" si="360"/>
        <v>0</v>
      </c>
      <c r="K219" s="201">
        <f t="shared" si="361"/>
        <v>0</v>
      </c>
      <c r="L219" s="195">
        <f t="shared" si="362"/>
        <v>0</v>
      </c>
      <c r="M219" s="201">
        <f t="shared" si="363"/>
        <v>0</v>
      </c>
      <c r="N219" s="195">
        <f t="shared" si="364"/>
        <v>0</v>
      </c>
      <c r="O219" s="201">
        <f t="shared" si="365"/>
        <v>0</v>
      </c>
      <c r="P219" s="195">
        <f t="shared" si="366"/>
        <v>0</v>
      </c>
      <c r="Q219" s="201">
        <f t="shared" si="367"/>
        <v>0</v>
      </c>
      <c r="R219" s="195">
        <f t="shared" si="368"/>
        <v>0</v>
      </c>
      <c r="S219" s="201">
        <f t="shared" si="369"/>
        <v>0</v>
      </c>
      <c r="T219" s="195">
        <f t="shared" ref="T219:T226" si="370">SUM(B219,D219,F219,H219,J219,L219,N219,P219,R219,)</f>
        <v>64</v>
      </c>
      <c r="U219" s="201">
        <f t="shared" ref="U219:U226" si="371">SUM(C219,E219,G219,I219,K219,M219,O219,Q219,S219)</f>
        <v>0</v>
      </c>
      <c r="V219" s="26"/>
      <c r="W219" s="4"/>
      <c r="X219">
        <f t="shared" si="326"/>
        <v>4</v>
      </c>
      <c r="Y219">
        <f t="shared" si="327"/>
        <v>3</v>
      </c>
      <c r="Z219">
        <f t="shared" si="328"/>
        <v>0</v>
      </c>
      <c r="AA219">
        <f t="shared" si="329"/>
        <v>0</v>
      </c>
      <c r="AB219">
        <f t="shared" si="330"/>
        <v>0</v>
      </c>
      <c r="AC219">
        <f t="shared" si="331"/>
        <v>0</v>
      </c>
      <c r="AD219">
        <f t="shared" si="332"/>
        <v>0</v>
      </c>
      <c r="AE219">
        <f t="shared" si="333"/>
        <v>0</v>
      </c>
      <c r="AF219">
        <f t="shared" si="334"/>
        <v>0</v>
      </c>
      <c r="AG219">
        <f t="shared" si="335"/>
        <v>0</v>
      </c>
      <c r="AH219">
        <f t="shared" si="336"/>
        <v>0</v>
      </c>
      <c r="AI219">
        <f t="shared" si="337"/>
        <v>0</v>
      </c>
      <c r="AL219">
        <f t="shared" si="338"/>
        <v>0</v>
      </c>
      <c r="AM219">
        <f t="shared" si="339"/>
        <v>0</v>
      </c>
      <c r="AN219">
        <f t="shared" si="340"/>
        <v>0</v>
      </c>
      <c r="AO219">
        <f t="shared" si="341"/>
        <v>0</v>
      </c>
      <c r="AP219">
        <f t="shared" si="342"/>
        <v>0</v>
      </c>
      <c r="AQ219">
        <f t="shared" si="343"/>
        <v>0</v>
      </c>
      <c r="AR219">
        <f t="shared" si="344"/>
        <v>0</v>
      </c>
      <c r="AS219">
        <f t="shared" si="345"/>
        <v>0</v>
      </c>
      <c r="AT219">
        <f t="shared" si="346"/>
        <v>0</v>
      </c>
      <c r="AU219">
        <f t="shared" si="347"/>
        <v>0</v>
      </c>
      <c r="AV219">
        <f t="shared" si="348"/>
        <v>0</v>
      </c>
      <c r="AW219">
        <f t="shared" si="349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195">
        <f t="shared" si="352"/>
        <v>60</v>
      </c>
      <c r="C220" s="201">
        <f t="shared" si="353"/>
        <v>0</v>
      </c>
      <c r="D220" s="195">
        <f t="shared" si="354"/>
        <v>9</v>
      </c>
      <c r="E220" s="201">
        <f t="shared" si="355"/>
        <v>0</v>
      </c>
      <c r="F220" s="195">
        <f t="shared" si="356"/>
        <v>0</v>
      </c>
      <c r="G220" s="201">
        <f t="shared" si="357"/>
        <v>0</v>
      </c>
      <c r="H220" s="195">
        <f t="shared" si="358"/>
        <v>0</v>
      </c>
      <c r="I220" s="201">
        <f t="shared" si="359"/>
        <v>0</v>
      </c>
      <c r="J220" s="195">
        <f t="shared" si="360"/>
        <v>0</v>
      </c>
      <c r="K220" s="201">
        <f t="shared" si="361"/>
        <v>0</v>
      </c>
      <c r="L220" s="195">
        <f t="shared" si="362"/>
        <v>0</v>
      </c>
      <c r="M220" s="201">
        <f t="shared" si="363"/>
        <v>0</v>
      </c>
      <c r="N220" s="195">
        <f t="shared" si="364"/>
        <v>0</v>
      </c>
      <c r="O220" s="201">
        <f t="shared" si="365"/>
        <v>0</v>
      </c>
      <c r="P220" s="195">
        <f t="shared" si="366"/>
        <v>0</v>
      </c>
      <c r="Q220" s="201">
        <f t="shared" si="367"/>
        <v>0</v>
      </c>
      <c r="R220" s="195">
        <f t="shared" si="368"/>
        <v>0</v>
      </c>
      <c r="S220" s="201">
        <f t="shared" si="369"/>
        <v>0</v>
      </c>
      <c r="T220" s="195">
        <f t="shared" si="370"/>
        <v>69</v>
      </c>
      <c r="U220" s="201">
        <f t="shared" si="371"/>
        <v>0</v>
      </c>
      <c r="V220" s="26"/>
      <c r="W220" s="4"/>
      <c r="X220">
        <f t="shared" si="326"/>
        <v>15</v>
      </c>
      <c r="Y220">
        <f t="shared" si="327"/>
        <v>1</v>
      </c>
      <c r="Z220">
        <f t="shared" si="328"/>
        <v>0</v>
      </c>
      <c r="AA220">
        <f t="shared" si="329"/>
        <v>0</v>
      </c>
      <c r="AB220">
        <f t="shared" si="330"/>
        <v>0</v>
      </c>
      <c r="AC220">
        <f t="shared" si="331"/>
        <v>0</v>
      </c>
      <c r="AD220">
        <f t="shared" si="332"/>
        <v>0</v>
      </c>
      <c r="AE220">
        <f t="shared" si="333"/>
        <v>0</v>
      </c>
      <c r="AF220">
        <f t="shared" si="334"/>
        <v>0</v>
      </c>
      <c r="AG220">
        <f t="shared" si="335"/>
        <v>0</v>
      </c>
      <c r="AH220">
        <f t="shared" si="336"/>
        <v>0</v>
      </c>
      <c r="AI220">
        <f t="shared" si="337"/>
        <v>0</v>
      </c>
      <c r="AL220">
        <f t="shared" si="338"/>
        <v>0</v>
      </c>
      <c r="AM220">
        <f t="shared" si="339"/>
        <v>0</v>
      </c>
      <c r="AN220">
        <f t="shared" si="340"/>
        <v>0</v>
      </c>
      <c r="AO220">
        <f t="shared" si="341"/>
        <v>0</v>
      </c>
      <c r="AP220">
        <f t="shared" si="342"/>
        <v>0</v>
      </c>
      <c r="AQ220">
        <f t="shared" si="343"/>
        <v>0</v>
      </c>
      <c r="AR220">
        <f t="shared" si="344"/>
        <v>0</v>
      </c>
      <c r="AS220">
        <f t="shared" si="345"/>
        <v>0</v>
      </c>
      <c r="AT220">
        <f t="shared" si="346"/>
        <v>0</v>
      </c>
      <c r="AU220">
        <f t="shared" si="347"/>
        <v>0</v>
      </c>
      <c r="AV220">
        <f t="shared" si="348"/>
        <v>0</v>
      </c>
      <c r="AW220">
        <f t="shared" si="349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195">
        <f t="shared" si="352"/>
        <v>70</v>
      </c>
      <c r="C221" s="201">
        <f t="shared" si="353"/>
        <v>1</v>
      </c>
      <c r="D221" s="195">
        <f t="shared" si="354"/>
        <v>5</v>
      </c>
      <c r="E221" s="201">
        <f t="shared" si="355"/>
        <v>0</v>
      </c>
      <c r="F221" s="195">
        <f t="shared" si="356"/>
        <v>0</v>
      </c>
      <c r="G221" s="201">
        <f t="shared" si="357"/>
        <v>0</v>
      </c>
      <c r="H221" s="195">
        <f t="shared" si="358"/>
        <v>0</v>
      </c>
      <c r="I221" s="201">
        <f t="shared" si="359"/>
        <v>0</v>
      </c>
      <c r="J221" s="195">
        <f t="shared" si="360"/>
        <v>0</v>
      </c>
      <c r="K221" s="201">
        <f t="shared" si="361"/>
        <v>0</v>
      </c>
      <c r="L221" s="195">
        <f t="shared" si="362"/>
        <v>0</v>
      </c>
      <c r="M221" s="201">
        <f t="shared" si="363"/>
        <v>0</v>
      </c>
      <c r="N221" s="195">
        <f t="shared" si="364"/>
        <v>0</v>
      </c>
      <c r="O221" s="201">
        <f t="shared" si="365"/>
        <v>0</v>
      </c>
      <c r="P221" s="195">
        <f t="shared" si="366"/>
        <v>0</v>
      </c>
      <c r="Q221" s="201">
        <f t="shared" si="367"/>
        <v>0</v>
      </c>
      <c r="R221" s="195">
        <f t="shared" si="368"/>
        <v>0</v>
      </c>
      <c r="S221" s="201">
        <f t="shared" si="369"/>
        <v>0</v>
      </c>
      <c r="T221" s="195">
        <f t="shared" si="370"/>
        <v>75</v>
      </c>
      <c r="U221" s="201">
        <f t="shared" si="371"/>
        <v>1</v>
      </c>
      <c r="V221" s="26"/>
      <c r="W221" s="4"/>
      <c r="X221">
        <f t="shared" si="326"/>
        <v>31</v>
      </c>
      <c r="Y221">
        <f t="shared" si="327"/>
        <v>5</v>
      </c>
      <c r="Z221">
        <f t="shared" si="328"/>
        <v>0</v>
      </c>
      <c r="AA221">
        <f t="shared" si="329"/>
        <v>0</v>
      </c>
      <c r="AB221">
        <f t="shared" si="330"/>
        <v>0</v>
      </c>
      <c r="AC221">
        <f t="shared" si="331"/>
        <v>0</v>
      </c>
      <c r="AD221">
        <f t="shared" si="332"/>
        <v>0</v>
      </c>
      <c r="AE221">
        <f t="shared" si="333"/>
        <v>0</v>
      </c>
      <c r="AF221">
        <f t="shared" si="334"/>
        <v>0</v>
      </c>
      <c r="AG221">
        <f t="shared" si="335"/>
        <v>0</v>
      </c>
      <c r="AH221">
        <f t="shared" si="336"/>
        <v>0</v>
      </c>
      <c r="AI221">
        <f t="shared" si="337"/>
        <v>0</v>
      </c>
      <c r="AL221">
        <f t="shared" si="338"/>
        <v>0</v>
      </c>
      <c r="AM221">
        <f t="shared" si="339"/>
        <v>0</v>
      </c>
      <c r="AN221">
        <f t="shared" si="340"/>
        <v>0</v>
      </c>
      <c r="AO221">
        <f t="shared" si="341"/>
        <v>0</v>
      </c>
      <c r="AP221">
        <f t="shared" si="342"/>
        <v>0</v>
      </c>
      <c r="AQ221">
        <f t="shared" si="343"/>
        <v>0</v>
      </c>
      <c r="AR221">
        <f t="shared" si="344"/>
        <v>0</v>
      </c>
      <c r="AS221">
        <f t="shared" si="345"/>
        <v>0</v>
      </c>
      <c r="AT221">
        <f t="shared" si="346"/>
        <v>0</v>
      </c>
      <c r="AU221">
        <f t="shared" si="347"/>
        <v>0</v>
      </c>
      <c r="AV221">
        <f t="shared" si="348"/>
        <v>0</v>
      </c>
      <c r="AW221">
        <f t="shared" si="349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195">
        <f t="shared" si="352"/>
        <v>60</v>
      </c>
      <c r="C222" s="201">
        <f t="shared" si="353"/>
        <v>1</v>
      </c>
      <c r="D222" s="195">
        <f t="shared" si="354"/>
        <v>2</v>
      </c>
      <c r="E222" s="201">
        <f t="shared" si="355"/>
        <v>0</v>
      </c>
      <c r="F222" s="195">
        <f t="shared" si="356"/>
        <v>0</v>
      </c>
      <c r="G222" s="201">
        <f t="shared" si="357"/>
        <v>0</v>
      </c>
      <c r="H222" s="195">
        <f t="shared" si="358"/>
        <v>0</v>
      </c>
      <c r="I222" s="201">
        <f t="shared" si="359"/>
        <v>0</v>
      </c>
      <c r="J222" s="195">
        <f t="shared" si="360"/>
        <v>0</v>
      </c>
      <c r="K222" s="201">
        <f t="shared" si="361"/>
        <v>0</v>
      </c>
      <c r="L222" s="195">
        <f t="shared" si="362"/>
        <v>0</v>
      </c>
      <c r="M222" s="201">
        <f t="shared" si="363"/>
        <v>0</v>
      </c>
      <c r="N222" s="195">
        <f t="shared" si="364"/>
        <v>0</v>
      </c>
      <c r="O222" s="201">
        <f t="shared" si="365"/>
        <v>0</v>
      </c>
      <c r="P222" s="195">
        <f t="shared" si="366"/>
        <v>0</v>
      </c>
      <c r="Q222" s="201">
        <f t="shared" si="367"/>
        <v>0</v>
      </c>
      <c r="R222" s="195">
        <f t="shared" si="368"/>
        <v>0</v>
      </c>
      <c r="S222" s="201">
        <f t="shared" si="369"/>
        <v>0</v>
      </c>
      <c r="T222" s="195">
        <f t="shared" si="370"/>
        <v>62</v>
      </c>
      <c r="U222" s="201">
        <f t="shared" si="371"/>
        <v>1</v>
      </c>
      <c r="V222" s="26"/>
      <c r="W222" s="4"/>
      <c r="X222">
        <f t="shared" si="326"/>
        <v>35</v>
      </c>
      <c r="Y222">
        <f t="shared" si="327"/>
        <v>4</v>
      </c>
      <c r="Z222">
        <f t="shared" si="328"/>
        <v>0</v>
      </c>
      <c r="AA222">
        <f t="shared" si="329"/>
        <v>0</v>
      </c>
      <c r="AB222">
        <f t="shared" si="330"/>
        <v>0</v>
      </c>
      <c r="AC222">
        <f t="shared" si="331"/>
        <v>0</v>
      </c>
      <c r="AD222">
        <f t="shared" si="332"/>
        <v>0</v>
      </c>
      <c r="AE222">
        <f t="shared" si="333"/>
        <v>0</v>
      </c>
      <c r="AF222">
        <f t="shared" si="334"/>
        <v>0</v>
      </c>
      <c r="AG222">
        <f t="shared" si="335"/>
        <v>0</v>
      </c>
      <c r="AH222">
        <f t="shared" si="336"/>
        <v>0</v>
      </c>
      <c r="AI222">
        <f t="shared" si="337"/>
        <v>0</v>
      </c>
      <c r="AL222">
        <f t="shared" si="338"/>
        <v>0</v>
      </c>
      <c r="AM222">
        <f t="shared" si="339"/>
        <v>0</v>
      </c>
      <c r="AN222">
        <f t="shared" si="340"/>
        <v>0</v>
      </c>
      <c r="AO222">
        <f t="shared" si="341"/>
        <v>0</v>
      </c>
      <c r="AP222">
        <f t="shared" si="342"/>
        <v>0</v>
      </c>
      <c r="AQ222">
        <f t="shared" si="343"/>
        <v>0</v>
      </c>
      <c r="AR222">
        <f t="shared" si="344"/>
        <v>0</v>
      </c>
      <c r="AS222">
        <f t="shared" si="345"/>
        <v>0</v>
      </c>
      <c r="AT222">
        <f t="shared" si="346"/>
        <v>0</v>
      </c>
      <c r="AU222">
        <f t="shared" si="347"/>
        <v>0</v>
      </c>
      <c r="AV222">
        <f t="shared" si="348"/>
        <v>0</v>
      </c>
      <c r="AW222">
        <f t="shared" si="349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195">
        <f t="shared" si="352"/>
        <v>48</v>
      </c>
      <c r="C223" s="201">
        <f t="shared" si="353"/>
        <v>0</v>
      </c>
      <c r="D223" s="195">
        <f t="shared" si="354"/>
        <v>8</v>
      </c>
      <c r="E223" s="201">
        <f t="shared" si="355"/>
        <v>0</v>
      </c>
      <c r="F223" s="195">
        <f t="shared" si="356"/>
        <v>0</v>
      </c>
      <c r="G223" s="201">
        <f t="shared" si="357"/>
        <v>0</v>
      </c>
      <c r="H223" s="195">
        <f t="shared" si="358"/>
        <v>0</v>
      </c>
      <c r="I223" s="201">
        <f t="shared" si="359"/>
        <v>0</v>
      </c>
      <c r="J223" s="195">
        <f t="shared" si="360"/>
        <v>0</v>
      </c>
      <c r="K223" s="201">
        <f t="shared" si="361"/>
        <v>0</v>
      </c>
      <c r="L223" s="195">
        <f t="shared" si="362"/>
        <v>0</v>
      </c>
      <c r="M223" s="201">
        <f t="shared" si="363"/>
        <v>0</v>
      </c>
      <c r="N223" s="195">
        <f t="shared" si="364"/>
        <v>0</v>
      </c>
      <c r="O223" s="201">
        <f t="shared" si="365"/>
        <v>0</v>
      </c>
      <c r="P223" s="195">
        <f t="shared" si="366"/>
        <v>0</v>
      </c>
      <c r="Q223" s="201">
        <f t="shared" si="367"/>
        <v>0</v>
      </c>
      <c r="R223" s="195">
        <f t="shared" si="368"/>
        <v>0</v>
      </c>
      <c r="S223" s="201">
        <f t="shared" si="369"/>
        <v>0</v>
      </c>
      <c r="T223" s="195">
        <f t="shared" si="370"/>
        <v>56</v>
      </c>
      <c r="U223" s="201">
        <f t="shared" si="371"/>
        <v>0</v>
      </c>
      <c r="V223" s="26"/>
      <c r="W223" s="4"/>
      <c r="X223">
        <f t="shared" si="326"/>
        <v>28</v>
      </c>
      <c r="Y223">
        <f t="shared" si="327"/>
        <v>4</v>
      </c>
      <c r="Z223">
        <f t="shared" si="328"/>
        <v>0</v>
      </c>
      <c r="AA223">
        <f t="shared" si="329"/>
        <v>0</v>
      </c>
      <c r="AB223">
        <f t="shared" si="330"/>
        <v>0</v>
      </c>
      <c r="AC223">
        <f t="shared" si="331"/>
        <v>0</v>
      </c>
      <c r="AD223">
        <f t="shared" si="332"/>
        <v>0</v>
      </c>
      <c r="AE223">
        <f t="shared" si="333"/>
        <v>0</v>
      </c>
      <c r="AF223">
        <f t="shared" si="334"/>
        <v>0</v>
      </c>
      <c r="AG223">
        <f t="shared" si="335"/>
        <v>0</v>
      </c>
      <c r="AH223">
        <f t="shared" si="336"/>
        <v>0</v>
      </c>
      <c r="AI223">
        <f t="shared" si="337"/>
        <v>0</v>
      </c>
      <c r="AL223">
        <f t="shared" si="338"/>
        <v>1</v>
      </c>
      <c r="AM223">
        <f t="shared" si="339"/>
        <v>0</v>
      </c>
      <c r="AN223">
        <f t="shared" si="340"/>
        <v>0</v>
      </c>
      <c r="AO223">
        <f t="shared" si="341"/>
        <v>0</v>
      </c>
      <c r="AP223">
        <f t="shared" si="342"/>
        <v>0</v>
      </c>
      <c r="AQ223">
        <f t="shared" si="343"/>
        <v>0</v>
      </c>
      <c r="AR223">
        <f t="shared" si="344"/>
        <v>0</v>
      </c>
      <c r="AS223">
        <f t="shared" si="345"/>
        <v>0</v>
      </c>
      <c r="AT223">
        <f t="shared" si="346"/>
        <v>0</v>
      </c>
      <c r="AU223">
        <f t="shared" si="347"/>
        <v>0</v>
      </c>
      <c r="AV223">
        <f t="shared" si="348"/>
        <v>0</v>
      </c>
      <c r="AW223">
        <f t="shared" si="349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195">
        <f t="shared" si="352"/>
        <v>22</v>
      </c>
      <c r="C224" s="201">
        <f t="shared" si="353"/>
        <v>0</v>
      </c>
      <c r="D224" s="195">
        <f t="shared" si="354"/>
        <v>3</v>
      </c>
      <c r="E224" s="201">
        <f t="shared" si="355"/>
        <v>0</v>
      </c>
      <c r="F224" s="195">
        <f t="shared" si="356"/>
        <v>0</v>
      </c>
      <c r="G224" s="201">
        <f t="shared" si="357"/>
        <v>0</v>
      </c>
      <c r="H224" s="195">
        <f t="shared" si="358"/>
        <v>0</v>
      </c>
      <c r="I224" s="201">
        <f t="shared" si="359"/>
        <v>0</v>
      </c>
      <c r="J224" s="195">
        <f t="shared" si="360"/>
        <v>0</v>
      </c>
      <c r="K224" s="201">
        <f t="shared" si="361"/>
        <v>0</v>
      </c>
      <c r="L224" s="195">
        <f t="shared" si="362"/>
        <v>0</v>
      </c>
      <c r="M224" s="201">
        <f t="shared" si="363"/>
        <v>0</v>
      </c>
      <c r="N224" s="195">
        <f t="shared" si="364"/>
        <v>0</v>
      </c>
      <c r="O224" s="201">
        <f t="shared" si="365"/>
        <v>0</v>
      </c>
      <c r="P224" s="195">
        <f t="shared" si="366"/>
        <v>0</v>
      </c>
      <c r="Q224" s="201">
        <f t="shared" si="367"/>
        <v>0</v>
      </c>
      <c r="R224" s="195">
        <f t="shared" si="368"/>
        <v>0</v>
      </c>
      <c r="S224" s="201">
        <f t="shared" si="369"/>
        <v>0</v>
      </c>
      <c r="T224" s="195">
        <f t="shared" si="370"/>
        <v>25</v>
      </c>
      <c r="U224" s="201">
        <f t="shared" si="371"/>
        <v>0</v>
      </c>
      <c r="V224" s="26"/>
      <c r="W224" s="4"/>
      <c r="X224">
        <f t="shared" si="326"/>
        <v>31</v>
      </c>
      <c r="Y224">
        <f t="shared" si="327"/>
        <v>2</v>
      </c>
      <c r="Z224">
        <f t="shared" si="328"/>
        <v>0</v>
      </c>
      <c r="AA224">
        <f t="shared" si="329"/>
        <v>0</v>
      </c>
      <c r="AB224">
        <f t="shared" si="330"/>
        <v>0</v>
      </c>
      <c r="AC224">
        <f t="shared" si="331"/>
        <v>0</v>
      </c>
      <c r="AD224">
        <f t="shared" si="332"/>
        <v>0</v>
      </c>
      <c r="AE224">
        <f t="shared" si="333"/>
        <v>0</v>
      </c>
      <c r="AF224">
        <f t="shared" si="334"/>
        <v>0</v>
      </c>
      <c r="AG224">
        <f t="shared" si="335"/>
        <v>0</v>
      </c>
      <c r="AH224">
        <f t="shared" si="336"/>
        <v>0</v>
      </c>
      <c r="AI224">
        <f t="shared" si="337"/>
        <v>0</v>
      </c>
      <c r="AL224">
        <f t="shared" si="338"/>
        <v>0</v>
      </c>
      <c r="AM224">
        <f t="shared" si="339"/>
        <v>0</v>
      </c>
      <c r="AN224">
        <f t="shared" si="340"/>
        <v>0</v>
      </c>
      <c r="AO224">
        <f t="shared" si="341"/>
        <v>0</v>
      </c>
      <c r="AP224">
        <f t="shared" si="342"/>
        <v>0</v>
      </c>
      <c r="AQ224">
        <f t="shared" si="343"/>
        <v>0</v>
      </c>
      <c r="AR224">
        <f t="shared" si="344"/>
        <v>0</v>
      </c>
      <c r="AS224">
        <f t="shared" si="345"/>
        <v>0</v>
      </c>
      <c r="AT224">
        <f t="shared" si="346"/>
        <v>0</v>
      </c>
      <c r="AU224">
        <f t="shared" si="347"/>
        <v>0</v>
      </c>
      <c r="AV224">
        <f t="shared" si="348"/>
        <v>0</v>
      </c>
      <c r="AW224">
        <f t="shared" si="349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195">
        <f t="shared" si="352"/>
        <v>15</v>
      </c>
      <c r="C225" s="201">
        <f t="shared" si="353"/>
        <v>0</v>
      </c>
      <c r="D225" s="195">
        <f t="shared" si="354"/>
        <v>2</v>
      </c>
      <c r="E225" s="201">
        <f t="shared" si="355"/>
        <v>0</v>
      </c>
      <c r="F225" s="195">
        <f t="shared" si="356"/>
        <v>1</v>
      </c>
      <c r="G225" s="201">
        <f t="shared" si="357"/>
        <v>0</v>
      </c>
      <c r="H225" s="195">
        <f t="shared" si="358"/>
        <v>0</v>
      </c>
      <c r="I225" s="201">
        <f t="shared" si="359"/>
        <v>0</v>
      </c>
      <c r="J225" s="195">
        <f t="shared" si="360"/>
        <v>0</v>
      </c>
      <c r="K225" s="201">
        <f t="shared" si="361"/>
        <v>0</v>
      </c>
      <c r="L225" s="195">
        <f t="shared" si="362"/>
        <v>0</v>
      </c>
      <c r="M225" s="201">
        <f t="shared" si="363"/>
        <v>0</v>
      </c>
      <c r="N225" s="195">
        <f t="shared" si="364"/>
        <v>0</v>
      </c>
      <c r="O225" s="201">
        <f t="shared" si="365"/>
        <v>0</v>
      </c>
      <c r="P225" s="195">
        <f t="shared" si="366"/>
        <v>0</v>
      </c>
      <c r="Q225" s="201">
        <f t="shared" si="367"/>
        <v>0</v>
      </c>
      <c r="R225" s="195">
        <f t="shared" si="368"/>
        <v>0</v>
      </c>
      <c r="S225" s="201">
        <f t="shared" si="369"/>
        <v>0</v>
      </c>
      <c r="T225" s="195">
        <f t="shared" si="370"/>
        <v>18</v>
      </c>
      <c r="U225" s="201">
        <f t="shared" si="371"/>
        <v>0</v>
      </c>
      <c r="V225" s="26"/>
      <c r="W225" s="4"/>
      <c r="X225">
        <f t="shared" si="326"/>
        <v>35</v>
      </c>
      <c r="Y225">
        <f t="shared" si="327"/>
        <v>2</v>
      </c>
      <c r="Z225">
        <f t="shared" si="328"/>
        <v>0</v>
      </c>
      <c r="AA225">
        <f t="shared" si="329"/>
        <v>0</v>
      </c>
      <c r="AB225">
        <f t="shared" si="330"/>
        <v>0</v>
      </c>
      <c r="AC225">
        <f t="shared" si="331"/>
        <v>0</v>
      </c>
      <c r="AD225">
        <f t="shared" si="332"/>
        <v>0</v>
      </c>
      <c r="AE225">
        <f t="shared" si="333"/>
        <v>0</v>
      </c>
      <c r="AF225">
        <f t="shared" si="334"/>
        <v>0</v>
      </c>
      <c r="AG225">
        <f t="shared" si="335"/>
        <v>0</v>
      </c>
      <c r="AH225">
        <f t="shared" si="336"/>
        <v>0</v>
      </c>
      <c r="AI225">
        <f t="shared" si="337"/>
        <v>0</v>
      </c>
      <c r="AL225">
        <f t="shared" si="338"/>
        <v>0</v>
      </c>
      <c r="AM225">
        <f t="shared" si="339"/>
        <v>0</v>
      </c>
      <c r="AN225">
        <f t="shared" si="340"/>
        <v>0</v>
      </c>
      <c r="AO225">
        <f t="shared" si="341"/>
        <v>0</v>
      </c>
      <c r="AP225">
        <f t="shared" si="342"/>
        <v>0</v>
      </c>
      <c r="AQ225">
        <f t="shared" si="343"/>
        <v>0</v>
      </c>
      <c r="AR225">
        <f t="shared" si="344"/>
        <v>0</v>
      </c>
      <c r="AS225">
        <f t="shared" si="345"/>
        <v>0</v>
      </c>
      <c r="AT225">
        <f t="shared" si="346"/>
        <v>0</v>
      </c>
      <c r="AU225">
        <f t="shared" si="347"/>
        <v>0</v>
      </c>
      <c r="AV225">
        <f t="shared" si="348"/>
        <v>0</v>
      </c>
      <c r="AW225">
        <f t="shared" si="349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195">
        <f t="shared" si="352"/>
        <v>10</v>
      </c>
      <c r="C226" s="201">
        <f t="shared" si="353"/>
        <v>0</v>
      </c>
      <c r="D226" s="195">
        <f t="shared" si="354"/>
        <v>3</v>
      </c>
      <c r="E226" s="201">
        <f t="shared" si="355"/>
        <v>2</v>
      </c>
      <c r="F226" s="195">
        <f t="shared" si="356"/>
        <v>0</v>
      </c>
      <c r="G226" s="201">
        <f t="shared" si="357"/>
        <v>0</v>
      </c>
      <c r="H226" s="195">
        <f t="shared" si="358"/>
        <v>0</v>
      </c>
      <c r="I226" s="201">
        <f t="shared" si="359"/>
        <v>0</v>
      </c>
      <c r="J226" s="195">
        <f t="shared" si="360"/>
        <v>0</v>
      </c>
      <c r="K226" s="201">
        <f t="shared" si="361"/>
        <v>0</v>
      </c>
      <c r="L226" s="195">
        <f t="shared" si="362"/>
        <v>0</v>
      </c>
      <c r="M226" s="201">
        <f t="shared" si="363"/>
        <v>0</v>
      </c>
      <c r="N226" s="195">
        <f t="shared" si="364"/>
        <v>0</v>
      </c>
      <c r="O226" s="201">
        <f t="shared" si="365"/>
        <v>0</v>
      </c>
      <c r="P226" s="195">
        <f t="shared" si="366"/>
        <v>0</v>
      </c>
      <c r="Q226" s="201">
        <f t="shared" si="367"/>
        <v>0</v>
      </c>
      <c r="R226" s="195">
        <f t="shared" si="368"/>
        <v>0</v>
      </c>
      <c r="S226" s="201">
        <f t="shared" si="369"/>
        <v>0</v>
      </c>
      <c r="T226" s="195">
        <f t="shared" si="370"/>
        <v>13</v>
      </c>
      <c r="U226" s="201">
        <f t="shared" si="371"/>
        <v>2</v>
      </c>
      <c r="V226" s="26"/>
      <c r="W226" s="4"/>
      <c r="X226">
        <f t="shared" si="326"/>
        <v>35</v>
      </c>
      <c r="Y226">
        <f t="shared" si="327"/>
        <v>6</v>
      </c>
      <c r="Z226">
        <f t="shared" si="328"/>
        <v>0</v>
      </c>
      <c r="AA226">
        <f t="shared" si="329"/>
        <v>0</v>
      </c>
      <c r="AB226">
        <f t="shared" si="330"/>
        <v>0</v>
      </c>
      <c r="AC226">
        <f t="shared" si="331"/>
        <v>0</v>
      </c>
      <c r="AD226">
        <f t="shared" si="332"/>
        <v>0</v>
      </c>
      <c r="AE226">
        <f t="shared" si="333"/>
        <v>0</v>
      </c>
      <c r="AF226">
        <f t="shared" si="334"/>
        <v>0</v>
      </c>
      <c r="AG226">
        <f t="shared" si="335"/>
        <v>0</v>
      </c>
      <c r="AH226">
        <f t="shared" si="336"/>
        <v>0</v>
      </c>
      <c r="AI226">
        <f t="shared" si="337"/>
        <v>0</v>
      </c>
      <c r="AL226">
        <f t="shared" si="338"/>
        <v>1</v>
      </c>
      <c r="AM226">
        <f t="shared" si="339"/>
        <v>0</v>
      </c>
      <c r="AN226">
        <f t="shared" si="340"/>
        <v>0</v>
      </c>
      <c r="AO226">
        <f t="shared" si="341"/>
        <v>0</v>
      </c>
      <c r="AP226">
        <f t="shared" si="342"/>
        <v>0</v>
      </c>
      <c r="AQ226">
        <f t="shared" si="343"/>
        <v>0</v>
      </c>
      <c r="AR226">
        <f t="shared" si="344"/>
        <v>0</v>
      </c>
      <c r="AS226">
        <f t="shared" si="345"/>
        <v>0</v>
      </c>
      <c r="AT226">
        <f t="shared" si="346"/>
        <v>0</v>
      </c>
      <c r="AU226">
        <f t="shared" si="347"/>
        <v>0</v>
      </c>
      <c r="AV226">
        <f t="shared" si="348"/>
        <v>0</v>
      </c>
      <c r="AW226">
        <f t="shared" si="349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196">
        <f t="shared" ref="B227:Q227" si="372">SUM(B203:B226)</f>
        <v>626</v>
      </c>
      <c r="C227" s="202">
        <f t="shared" si="372"/>
        <v>5</v>
      </c>
      <c r="D227" s="196">
        <f t="shared" si="372"/>
        <v>83</v>
      </c>
      <c r="E227" s="202">
        <f t="shared" si="372"/>
        <v>2</v>
      </c>
      <c r="F227" s="196">
        <f t="shared" si="372"/>
        <v>1</v>
      </c>
      <c r="G227" s="202">
        <f t="shared" si="372"/>
        <v>0</v>
      </c>
      <c r="H227" s="196">
        <f t="shared" si="372"/>
        <v>0</v>
      </c>
      <c r="I227" s="202">
        <f t="shared" si="372"/>
        <v>0</v>
      </c>
      <c r="J227" s="196">
        <f t="shared" si="372"/>
        <v>0</v>
      </c>
      <c r="K227" s="202">
        <f t="shared" si="372"/>
        <v>0</v>
      </c>
      <c r="L227" s="196">
        <f t="shared" si="372"/>
        <v>0</v>
      </c>
      <c r="M227" s="202">
        <f t="shared" si="372"/>
        <v>0</v>
      </c>
      <c r="N227" s="196">
        <f t="shared" si="372"/>
        <v>0</v>
      </c>
      <c r="O227" s="202">
        <f t="shared" si="372"/>
        <v>0</v>
      </c>
      <c r="P227" s="196">
        <f t="shared" si="372"/>
        <v>0</v>
      </c>
      <c r="Q227" s="202">
        <f t="shared" si="372"/>
        <v>0</v>
      </c>
      <c r="R227" s="196">
        <f>SUM(R203:R226)</f>
        <v>0</v>
      </c>
      <c r="S227" s="202">
        <f>SUM(S203:S226)</f>
        <v>0</v>
      </c>
      <c r="T227" s="196">
        <f>SUM(T203:T226)</f>
        <v>710</v>
      </c>
      <c r="U227" s="202">
        <f>SUM(U203:U226)</f>
        <v>7</v>
      </c>
      <c r="V227" s="26"/>
      <c r="W227" s="4"/>
      <c r="X227">
        <f t="shared" si="326"/>
        <v>24</v>
      </c>
      <c r="Y227">
        <f t="shared" si="327"/>
        <v>4</v>
      </c>
      <c r="Z227">
        <f t="shared" si="328"/>
        <v>0</v>
      </c>
      <c r="AA227">
        <f t="shared" si="329"/>
        <v>0</v>
      </c>
      <c r="AB227">
        <f t="shared" si="330"/>
        <v>0</v>
      </c>
      <c r="AC227">
        <f t="shared" si="331"/>
        <v>0</v>
      </c>
      <c r="AD227">
        <f t="shared" si="332"/>
        <v>0</v>
      </c>
      <c r="AE227">
        <f t="shared" si="333"/>
        <v>0</v>
      </c>
      <c r="AF227">
        <f t="shared" si="334"/>
        <v>0</v>
      </c>
      <c r="AG227">
        <f t="shared" si="335"/>
        <v>0</v>
      </c>
      <c r="AH227">
        <f t="shared" si="336"/>
        <v>0</v>
      </c>
      <c r="AI227">
        <f t="shared" si="337"/>
        <v>0</v>
      </c>
      <c r="AL227">
        <f t="shared" si="338"/>
        <v>0</v>
      </c>
      <c r="AM227">
        <f t="shared" si="339"/>
        <v>0</v>
      </c>
      <c r="AN227">
        <f t="shared" si="340"/>
        <v>0</v>
      </c>
      <c r="AO227">
        <f t="shared" si="341"/>
        <v>0</v>
      </c>
      <c r="AP227">
        <f t="shared" si="342"/>
        <v>0</v>
      </c>
      <c r="AQ227">
        <f t="shared" si="343"/>
        <v>0</v>
      </c>
      <c r="AR227">
        <f t="shared" si="344"/>
        <v>0</v>
      </c>
      <c r="AS227">
        <f t="shared" si="345"/>
        <v>0</v>
      </c>
      <c r="AT227">
        <f t="shared" si="346"/>
        <v>0</v>
      </c>
      <c r="AU227">
        <f t="shared" si="347"/>
        <v>0</v>
      </c>
      <c r="AV227">
        <f t="shared" si="348"/>
        <v>0</v>
      </c>
      <c r="AW227">
        <f t="shared" si="349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125</v>
      </c>
      <c r="B228" s="197">
        <f>B227/T227</f>
        <v>0.88169014084507047</v>
      </c>
      <c r="C228" s="203">
        <f>C227/T227</f>
        <v>7.0422535211267607E-3</v>
      </c>
      <c r="D228" s="197">
        <f>D227/T227</f>
        <v>0.11690140845070422</v>
      </c>
      <c r="E228" s="203">
        <f>E227/T227</f>
        <v>2.8169014084507044E-3</v>
      </c>
      <c r="F228" s="197">
        <f>F227/T227</f>
        <v>1.4084507042253522E-3</v>
      </c>
      <c r="G228" s="203">
        <f>G227/T227</f>
        <v>0</v>
      </c>
      <c r="H228" s="197">
        <f>H227/T227</f>
        <v>0</v>
      </c>
      <c r="I228" s="203">
        <f>I227/T227</f>
        <v>0</v>
      </c>
      <c r="J228" s="197">
        <f>J227/T227</f>
        <v>0</v>
      </c>
      <c r="K228" s="203">
        <f>K227/T227</f>
        <v>0</v>
      </c>
      <c r="L228" s="197">
        <f>L227/T227</f>
        <v>0</v>
      </c>
      <c r="M228" s="203">
        <f>M227/T227</f>
        <v>0</v>
      </c>
      <c r="N228" s="197">
        <f>N227/T227</f>
        <v>0</v>
      </c>
      <c r="O228" s="203">
        <f>O227/T227</f>
        <v>0</v>
      </c>
      <c r="P228" s="197">
        <f>P227/T227</f>
        <v>0</v>
      </c>
      <c r="Q228" s="203">
        <f>Q227/T227</f>
        <v>0</v>
      </c>
      <c r="R228" s="197">
        <f>R227/T227</f>
        <v>0</v>
      </c>
      <c r="S228" s="203">
        <f>S227/T227</f>
        <v>0</v>
      </c>
      <c r="T228" s="197">
        <f>100%</f>
        <v>1</v>
      </c>
      <c r="U228" s="203">
        <f>U227/T227</f>
        <v>9.8591549295774655E-3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111</v>
      </c>
      <c r="B229" s="198">
        <f t="shared" ref="B229:U229" si="373">SUM(B209:B223)</f>
        <v>568</v>
      </c>
      <c r="C229" s="204">
        <f t="shared" si="373"/>
        <v>5</v>
      </c>
      <c r="D229" s="198">
        <f t="shared" si="373"/>
        <v>73</v>
      </c>
      <c r="E229" s="204">
        <f t="shared" si="373"/>
        <v>0</v>
      </c>
      <c r="F229" s="198">
        <f t="shared" si="373"/>
        <v>0</v>
      </c>
      <c r="G229" s="204">
        <f t="shared" si="373"/>
        <v>0</v>
      </c>
      <c r="H229" s="198">
        <f t="shared" si="373"/>
        <v>0</v>
      </c>
      <c r="I229" s="204">
        <f t="shared" si="373"/>
        <v>0</v>
      </c>
      <c r="J229" s="198">
        <f t="shared" si="373"/>
        <v>0</v>
      </c>
      <c r="K229" s="204">
        <f t="shared" si="373"/>
        <v>0</v>
      </c>
      <c r="L229" s="198">
        <f t="shared" si="373"/>
        <v>0</v>
      </c>
      <c r="M229" s="204">
        <f t="shared" si="373"/>
        <v>0</v>
      </c>
      <c r="N229" s="198">
        <f t="shared" si="373"/>
        <v>0</v>
      </c>
      <c r="O229" s="204">
        <f t="shared" si="373"/>
        <v>0</v>
      </c>
      <c r="P229" s="198">
        <f t="shared" si="373"/>
        <v>0</v>
      </c>
      <c r="Q229" s="204">
        <f t="shared" si="373"/>
        <v>0</v>
      </c>
      <c r="R229" s="198">
        <f t="shared" si="373"/>
        <v>0</v>
      </c>
      <c r="S229" s="204">
        <f t="shared" si="373"/>
        <v>0</v>
      </c>
      <c r="T229" s="198">
        <f t="shared" si="373"/>
        <v>641</v>
      </c>
      <c r="U229" s="204">
        <f t="shared" si="373"/>
        <v>5</v>
      </c>
      <c r="V229" s="26"/>
      <c r="W229" s="4"/>
      <c r="X229">
        <f t="shared" ref="X229:AI231" si="374">BA95</f>
        <v>39</v>
      </c>
      <c r="Y229">
        <f t="shared" si="374"/>
        <v>7</v>
      </c>
      <c r="Z229">
        <f t="shared" si="374"/>
        <v>0</v>
      </c>
      <c r="AA229">
        <f t="shared" si="374"/>
        <v>0</v>
      </c>
      <c r="AB229">
        <f t="shared" si="374"/>
        <v>0</v>
      </c>
      <c r="AC229">
        <f t="shared" si="374"/>
        <v>0</v>
      </c>
      <c r="AD229">
        <f t="shared" si="374"/>
        <v>0</v>
      </c>
      <c r="AE229">
        <f t="shared" si="374"/>
        <v>0</v>
      </c>
      <c r="AF229">
        <f t="shared" si="374"/>
        <v>0</v>
      </c>
      <c r="AG229">
        <f t="shared" si="374"/>
        <v>0</v>
      </c>
      <c r="AH229">
        <f t="shared" si="374"/>
        <v>0</v>
      </c>
      <c r="AI229">
        <f t="shared" si="374"/>
        <v>0</v>
      </c>
      <c r="AL229">
        <f>BN90</f>
        <v>1</v>
      </c>
      <c r="AM229">
        <f t="shared" ref="AM229:AW229" si="375">BO90</f>
        <v>0</v>
      </c>
      <c r="AN229">
        <f t="shared" si="375"/>
        <v>0</v>
      </c>
      <c r="AO229">
        <f t="shared" si="375"/>
        <v>0</v>
      </c>
      <c r="AP229">
        <f t="shared" si="375"/>
        <v>0</v>
      </c>
      <c r="AQ229">
        <f t="shared" si="375"/>
        <v>0</v>
      </c>
      <c r="AR229">
        <f t="shared" si="375"/>
        <v>0</v>
      </c>
      <c r="AS229">
        <f t="shared" si="375"/>
        <v>0</v>
      </c>
      <c r="AT229">
        <f t="shared" si="375"/>
        <v>0</v>
      </c>
      <c r="AU229">
        <f t="shared" si="375"/>
        <v>0</v>
      </c>
      <c r="AV229">
        <f t="shared" si="375"/>
        <v>0</v>
      </c>
      <c r="AW229">
        <f t="shared" si="375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112</v>
      </c>
      <c r="B230" s="199">
        <f t="shared" ref="B230:U230" si="376">B227-B229</f>
        <v>58</v>
      </c>
      <c r="C230" s="205">
        <f t="shared" si="376"/>
        <v>0</v>
      </c>
      <c r="D230" s="199">
        <f t="shared" si="376"/>
        <v>10</v>
      </c>
      <c r="E230" s="205">
        <f t="shared" si="376"/>
        <v>2</v>
      </c>
      <c r="F230" s="199">
        <f t="shared" si="376"/>
        <v>1</v>
      </c>
      <c r="G230" s="205">
        <f t="shared" si="376"/>
        <v>0</v>
      </c>
      <c r="H230" s="199">
        <f t="shared" si="376"/>
        <v>0</v>
      </c>
      <c r="I230" s="205">
        <f t="shared" si="376"/>
        <v>0</v>
      </c>
      <c r="J230" s="199">
        <f t="shared" si="376"/>
        <v>0</v>
      </c>
      <c r="K230" s="205">
        <f t="shared" si="376"/>
        <v>0</v>
      </c>
      <c r="L230" s="199">
        <f t="shared" si="376"/>
        <v>0</v>
      </c>
      <c r="M230" s="205">
        <f t="shared" si="376"/>
        <v>0</v>
      </c>
      <c r="N230" s="199">
        <f t="shared" si="376"/>
        <v>0</v>
      </c>
      <c r="O230" s="205">
        <f t="shared" si="376"/>
        <v>0</v>
      </c>
      <c r="P230" s="199">
        <f t="shared" si="376"/>
        <v>0</v>
      </c>
      <c r="Q230" s="205">
        <f t="shared" si="376"/>
        <v>0</v>
      </c>
      <c r="R230" s="199">
        <f t="shared" si="376"/>
        <v>0</v>
      </c>
      <c r="S230" s="205">
        <f t="shared" si="376"/>
        <v>0</v>
      </c>
      <c r="T230" s="199">
        <f t="shared" si="376"/>
        <v>69</v>
      </c>
      <c r="U230" s="205">
        <f t="shared" si="376"/>
        <v>2</v>
      </c>
      <c r="V230" s="26"/>
      <c r="W230" s="4"/>
      <c r="X230">
        <f t="shared" si="374"/>
        <v>53</v>
      </c>
      <c r="Y230">
        <f t="shared" si="374"/>
        <v>11</v>
      </c>
      <c r="Z230">
        <f t="shared" si="374"/>
        <v>0</v>
      </c>
      <c r="AA230">
        <f t="shared" si="374"/>
        <v>0</v>
      </c>
      <c r="AB230">
        <f t="shared" si="374"/>
        <v>0</v>
      </c>
      <c r="AC230">
        <f t="shared" si="374"/>
        <v>0</v>
      </c>
      <c r="AD230">
        <f t="shared" si="374"/>
        <v>0</v>
      </c>
      <c r="AE230">
        <f t="shared" si="374"/>
        <v>0</v>
      </c>
      <c r="AF230">
        <f t="shared" si="374"/>
        <v>0</v>
      </c>
      <c r="AG230">
        <f t="shared" si="374"/>
        <v>0</v>
      </c>
      <c r="AH230">
        <f t="shared" si="374"/>
        <v>0</v>
      </c>
      <c r="AI230">
        <f t="shared" si="374"/>
        <v>0</v>
      </c>
      <c r="AL230">
        <f t="shared" ref="AL230:AL237" si="377">BN91</f>
        <v>0</v>
      </c>
      <c r="AM230">
        <f t="shared" ref="AM230:AM237" si="378">BO91</f>
        <v>0</v>
      </c>
      <c r="AN230">
        <f t="shared" ref="AN230:AN237" si="379">BP91</f>
        <v>0</v>
      </c>
      <c r="AO230">
        <f t="shared" ref="AO230:AO237" si="380">BQ91</f>
        <v>0</v>
      </c>
      <c r="AP230">
        <f t="shared" ref="AP230:AP237" si="381">BR91</f>
        <v>0</v>
      </c>
      <c r="AQ230">
        <f t="shared" ref="AQ230:AQ237" si="382">BS91</f>
        <v>0</v>
      </c>
      <c r="AR230">
        <f t="shared" ref="AR230:AR237" si="383">BT91</f>
        <v>0</v>
      </c>
      <c r="AS230">
        <f t="shared" ref="AS230:AS237" si="384">BU91</f>
        <v>0</v>
      </c>
      <c r="AT230">
        <f t="shared" ref="AT230:AT237" si="385">BV91</f>
        <v>0</v>
      </c>
      <c r="AU230">
        <f t="shared" ref="AU230:AU237" si="386">BW91</f>
        <v>0</v>
      </c>
      <c r="AV230">
        <f t="shared" ref="AV230:AV237" si="387">BX91</f>
        <v>0</v>
      </c>
      <c r="AW230">
        <f t="shared" ref="AW230:AW237" si="388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703</v>
      </c>
      <c r="J231" s="56"/>
      <c r="K231" s="53"/>
      <c r="L231" s="60" t="s">
        <v>56</v>
      </c>
      <c r="M231" s="54">
        <f>U227</f>
        <v>7</v>
      </c>
      <c r="N231" s="58"/>
      <c r="O231" s="47"/>
      <c r="P231" s="51"/>
      <c r="Q231" s="48"/>
      <c r="R231" s="49" t="s">
        <v>57</v>
      </c>
      <c r="S231" s="49"/>
      <c r="T231" s="52">
        <f>I231+M231*2</f>
        <v>717</v>
      </c>
      <c r="U231" s="50"/>
      <c r="V231" s="26"/>
      <c r="W231" s="4"/>
      <c r="X231">
        <f t="shared" si="374"/>
        <v>60</v>
      </c>
      <c r="Y231">
        <f t="shared" si="374"/>
        <v>9</v>
      </c>
      <c r="Z231">
        <f t="shared" si="374"/>
        <v>0</v>
      </c>
      <c r="AA231">
        <f t="shared" si="374"/>
        <v>0</v>
      </c>
      <c r="AB231">
        <f t="shared" si="374"/>
        <v>0</v>
      </c>
      <c r="AC231">
        <f t="shared" si="374"/>
        <v>0</v>
      </c>
      <c r="AD231">
        <f t="shared" si="374"/>
        <v>0</v>
      </c>
      <c r="AE231">
        <f t="shared" si="374"/>
        <v>0</v>
      </c>
      <c r="AF231">
        <f t="shared" si="374"/>
        <v>0</v>
      </c>
      <c r="AG231">
        <f t="shared" si="374"/>
        <v>0</v>
      </c>
      <c r="AH231">
        <f t="shared" si="374"/>
        <v>0</v>
      </c>
      <c r="AI231">
        <f t="shared" si="374"/>
        <v>0</v>
      </c>
      <c r="AL231">
        <f t="shared" si="377"/>
        <v>0</v>
      </c>
      <c r="AM231">
        <f t="shared" si="378"/>
        <v>0</v>
      </c>
      <c r="AN231">
        <f t="shared" si="379"/>
        <v>0</v>
      </c>
      <c r="AO231">
        <f t="shared" si="380"/>
        <v>0</v>
      </c>
      <c r="AP231">
        <f t="shared" si="381"/>
        <v>0</v>
      </c>
      <c r="AQ231">
        <f t="shared" si="382"/>
        <v>0</v>
      </c>
      <c r="AR231">
        <f t="shared" si="383"/>
        <v>0</v>
      </c>
      <c r="AS231">
        <f t="shared" si="384"/>
        <v>0</v>
      </c>
      <c r="AT231">
        <f t="shared" si="385"/>
        <v>0</v>
      </c>
      <c r="AU231">
        <f t="shared" si="386"/>
        <v>0</v>
      </c>
      <c r="AV231">
        <f t="shared" si="387"/>
        <v>0</v>
      </c>
      <c r="AW231">
        <f t="shared" si="388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17.380281690140844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20.714285714285715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89">BA99</f>
        <v>70</v>
      </c>
      <c r="Y232">
        <f t="shared" si="389"/>
        <v>5</v>
      </c>
      <c r="Z232">
        <f t="shared" si="389"/>
        <v>0</v>
      </c>
      <c r="AA232">
        <f t="shared" si="389"/>
        <v>0</v>
      </c>
      <c r="AB232">
        <f t="shared" si="389"/>
        <v>0</v>
      </c>
      <c r="AC232">
        <f t="shared" si="389"/>
        <v>0</v>
      </c>
      <c r="AD232">
        <f t="shared" si="389"/>
        <v>0</v>
      </c>
      <c r="AE232">
        <f t="shared" si="389"/>
        <v>0</v>
      </c>
      <c r="AF232">
        <f t="shared" si="389"/>
        <v>0</v>
      </c>
      <c r="AG232">
        <f t="shared" si="389"/>
        <v>0</v>
      </c>
      <c r="AH232">
        <f t="shared" si="389"/>
        <v>0</v>
      </c>
      <c r="AI232">
        <f t="shared" si="389"/>
        <v>0</v>
      </c>
      <c r="AL232">
        <f t="shared" si="377"/>
        <v>1</v>
      </c>
      <c r="AM232">
        <f t="shared" si="378"/>
        <v>0</v>
      </c>
      <c r="AN232">
        <f t="shared" si="379"/>
        <v>0</v>
      </c>
      <c r="AO232">
        <f t="shared" si="380"/>
        <v>0</v>
      </c>
      <c r="AP232">
        <f t="shared" si="381"/>
        <v>0</v>
      </c>
      <c r="AQ232">
        <f t="shared" si="382"/>
        <v>0</v>
      </c>
      <c r="AR232">
        <f t="shared" si="383"/>
        <v>0</v>
      </c>
      <c r="AS232">
        <f t="shared" si="384"/>
        <v>0</v>
      </c>
      <c r="AT232">
        <f t="shared" si="385"/>
        <v>0</v>
      </c>
      <c r="AU232">
        <f t="shared" si="386"/>
        <v>0</v>
      </c>
      <c r="AV232">
        <f t="shared" si="387"/>
        <v>0</v>
      </c>
      <c r="AW232">
        <f t="shared" si="388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389"/>
        <v>60</v>
      </c>
      <c r="Y233">
        <f t="shared" si="389"/>
        <v>2</v>
      </c>
      <c r="Z233">
        <f t="shared" si="389"/>
        <v>0</v>
      </c>
      <c r="AA233">
        <f t="shared" si="389"/>
        <v>0</v>
      </c>
      <c r="AB233">
        <f t="shared" si="389"/>
        <v>0</v>
      </c>
      <c r="AC233">
        <f t="shared" si="389"/>
        <v>0</v>
      </c>
      <c r="AD233">
        <f t="shared" si="389"/>
        <v>0</v>
      </c>
      <c r="AE233">
        <f t="shared" si="389"/>
        <v>0</v>
      </c>
      <c r="AF233">
        <f t="shared" si="389"/>
        <v>0</v>
      </c>
      <c r="AG233">
        <f t="shared" si="389"/>
        <v>0</v>
      </c>
      <c r="AH233">
        <f t="shared" si="389"/>
        <v>0</v>
      </c>
      <c r="AI233">
        <f t="shared" si="389"/>
        <v>0</v>
      </c>
      <c r="AL233">
        <f t="shared" si="377"/>
        <v>1</v>
      </c>
      <c r="AM233">
        <f t="shared" si="378"/>
        <v>0</v>
      </c>
      <c r="AN233">
        <f t="shared" si="379"/>
        <v>0</v>
      </c>
      <c r="AO233">
        <f t="shared" si="380"/>
        <v>0</v>
      </c>
      <c r="AP233">
        <f t="shared" si="381"/>
        <v>0</v>
      </c>
      <c r="AQ233">
        <f t="shared" si="382"/>
        <v>0</v>
      </c>
      <c r="AR233">
        <f t="shared" si="383"/>
        <v>0</v>
      </c>
      <c r="AS233">
        <f t="shared" si="384"/>
        <v>0</v>
      </c>
      <c r="AT233">
        <f t="shared" si="385"/>
        <v>0</v>
      </c>
      <c r="AU233">
        <f t="shared" si="386"/>
        <v>0</v>
      </c>
      <c r="AV233">
        <f t="shared" si="387"/>
        <v>0</v>
      </c>
      <c r="AW233">
        <f t="shared" si="388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389"/>
        <v>48</v>
      </c>
      <c r="Y234">
        <f t="shared" si="389"/>
        <v>8</v>
      </c>
      <c r="Z234">
        <f t="shared" si="389"/>
        <v>0</v>
      </c>
      <c r="AA234">
        <f t="shared" si="389"/>
        <v>0</v>
      </c>
      <c r="AB234">
        <f t="shared" si="389"/>
        <v>0</v>
      </c>
      <c r="AC234">
        <f t="shared" si="389"/>
        <v>0</v>
      </c>
      <c r="AD234">
        <f t="shared" si="389"/>
        <v>0</v>
      </c>
      <c r="AE234">
        <f t="shared" si="389"/>
        <v>0</v>
      </c>
      <c r="AF234">
        <f t="shared" si="389"/>
        <v>0</v>
      </c>
      <c r="AG234">
        <f t="shared" si="389"/>
        <v>0</v>
      </c>
      <c r="AH234">
        <f t="shared" si="389"/>
        <v>0</v>
      </c>
      <c r="AI234">
        <f t="shared" si="389"/>
        <v>0</v>
      </c>
      <c r="AL234">
        <f t="shared" si="377"/>
        <v>0</v>
      </c>
      <c r="AM234">
        <f t="shared" si="378"/>
        <v>0</v>
      </c>
      <c r="AN234">
        <f t="shared" si="379"/>
        <v>0</v>
      </c>
      <c r="AO234">
        <f t="shared" si="380"/>
        <v>0</v>
      </c>
      <c r="AP234">
        <f t="shared" si="381"/>
        <v>0</v>
      </c>
      <c r="AQ234">
        <f t="shared" si="382"/>
        <v>0</v>
      </c>
      <c r="AR234">
        <f t="shared" si="383"/>
        <v>0</v>
      </c>
      <c r="AS234">
        <f t="shared" si="384"/>
        <v>0</v>
      </c>
      <c r="AT234">
        <f t="shared" si="385"/>
        <v>0</v>
      </c>
      <c r="AU234">
        <f t="shared" si="386"/>
        <v>0</v>
      </c>
      <c r="AV234">
        <f t="shared" si="387"/>
        <v>0</v>
      </c>
      <c r="AW234">
        <f t="shared" si="388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389"/>
        <v>22</v>
      </c>
      <c r="Y235">
        <f t="shared" si="389"/>
        <v>3</v>
      </c>
      <c r="Z235">
        <f t="shared" si="389"/>
        <v>0</v>
      </c>
      <c r="AA235">
        <f t="shared" si="389"/>
        <v>0</v>
      </c>
      <c r="AB235">
        <f t="shared" si="389"/>
        <v>0</v>
      </c>
      <c r="AC235">
        <f t="shared" si="389"/>
        <v>0</v>
      </c>
      <c r="AD235">
        <f t="shared" si="389"/>
        <v>0</v>
      </c>
      <c r="AE235">
        <f t="shared" si="389"/>
        <v>0</v>
      </c>
      <c r="AF235">
        <f t="shared" si="389"/>
        <v>0</v>
      </c>
      <c r="AG235">
        <f t="shared" si="389"/>
        <v>0</v>
      </c>
      <c r="AH235">
        <f t="shared" si="389"/>
        <v>0</v>
      </c>
      <c r="AI235">
        <f t="shared" si="389"/>
        <v>0</v>
      </c>
      <c r="AL235">
        <f t="shared" si="377"/>
        <v>0</v>
      </c>
      <c r="AM235">
        <f t="shared" si="378"/>
        <v>0</v>
      </c>
      <c r="AN235">
        <f t="shared" si="379"/>
        <v>0</v>
      </c>
      <c r="AO235">
        <f t="shared" si="380"/>
        <v>0</v>
      </c>
      <c r="AP235">
        <f t="shared" si="381"/>
        <v>0</v>
      </c>
      <c r="AQ235">
        <f t="shared" si="382"/>
        <v>0</v>
      </c>
      <c r="AR235">
        <f t="shared" si="383"/>
        <v>0</v>
      </c>
      <c r="AS235">
        <f t="shared" si="384"/>
        <v>0</v>
      </c>
      <c r="AT235">
        <f t="shared" si="385"/>
        <v>0</v>
      </c>
      <c r="AU235">
        <f t="shared" si="386"/>
        <v>0</v>
      </c>
      <c r="AV235">
        <f t="shared" si="387"/>
        <v>0</v>
      </c>
      <c r="AW235">
        <f t="shared" si="388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389"/>
        <v>15</v>
      </c>
      <c r="Y236">
        <f t="shared" si="389"/>
        <v>2</v>
      </c>
      <c r="Z236">
        <f t="shared" si="389"/>
        <v>1</v>
      </c>
      <c r="AA236">
        <f t="shared" si="389"/>
        <v>0</v>
      </c>
      <c r="AB236">
        <f t="shared" si="389"/>
        <v>0</v>
      </c>
      <c r="AC236">
        <f t="shared" si="389"/>
        <v>0</v>
      </c>
      <c r="AD236">
        <f t="shared" si="389"/>
        <v>0</v>
      </c>
      <c r="AE236">
        <f t="shared" si="389"/>
        <v>0</v>
      </c>
      <c r="AF236">
        <f t="shared" si="389"/>
        <v>0</v>
      </c>
      <c r="AG236">
        <f t="shared" si="389"/>
        <v>0</v>
      </c>
      <c r="AH236">
        <f t="shared" si="389"/>
        <v>0</v>
      </c>
      <c r="AI236">
        <f t="shared" si="389"/>
        <v>0</v>
      </c>
      <c r="AL236">
        <f t="shared" si="377"/>
        <v>0</v>
      </c>
      <c r="AM236">
        <f t="shared" si="378"/>
        <v>0</v>
      </c>
      <c r="AN236">
        <f t="shared" si="379"/>
        <v>0</v>
      </c>
      <c r="AO236">
        <f t="shared" si="380"/>
        <v>0</v>
      </c>
      <c r="AP236">
        <f t="shared" si="381"/>
        <v>0</v>
      </c>
      <c r="AQ236">
        <f t="shared" si="382"/>
        <v>0</v>
      </c>
      <c r="AR236">
        <f t="shared" si="383"/>
        <v>0</v>
      </c>
      <c r="AS236">
        <f t="shared" si="384"/>
        <v>0</v>
      </c>
      <c r="AT236">
        <f t="shared" si="385"/>
        <v>0</v>
      </c>
      <c r="AU236">
        <f t="shared" si="386"/>
        <v>0</v>
      </c>
      <c r="AV236">
        <f t="shared" si="387"/>
        <v>0</v>
      </c>
      <c r="AW236">
        <f t="shared" si="388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10</v>
      </c>
      <c r="Y237">
        <f t="shared" si="389"/>
        <v>3</v>
      </c>
      <c r="Z237">
        <f t="shared" si="389"/>
        <v>0</v>
      </c>
      <c r="AA237">
        <f t="shared" si="389"/>
        <v>0</v>
      </c>
      <c r="AB237">
        <f t="shared" si="389"/>
        <v>0</v>
      </c>
      <c r="AC237">
        <f t="shared" si="389"/>
        <v>0</v>
      </c>
      <c r="AD237">
        <f t="shared" si="389"/>
        <v>0</v>
      </c>
      <c r="AE237">
        <f t="shared" si="389"/>
        <v>0</v>
      </c>
      <c r="AF237">
        <f t="shared" si="389"/>
        <v>0</v>
      </c>
      <c r="AG237">
        <f t="shared" si="389"/>
        <v>0</v>
      </c>
      <c r="AH237">
        <f t="shared" si="389"/>
        <v>0</v>
      </c>
      <c r="AI237">
        <f t="shared" si="389"/>
        <v>0</v>
      </c>
      <c r="AL237">
        <f t="shared" si="377"/>
        <v>0</v>
      </c>
      <c r="AM237">
        <f t="shared" si="378"/>
        <v>2</v>
      </c>
      <c r="AN237">
        <f t="shared" si="379"/>
        <v>0</v>
      </c>
      <c r="AO237">
        <f t="shared" si="380"/>
        <v>0</v>
      </c>
      <c r="AP237">
        <f t="shared" si="381"/>
        <v>0</v>
      </c>
      <c r="AQ237">
        <f t="shared" si="382"/>
        <v>0</v>
      </c>
      <c r="AR237">
        <f t="shared" si="383"/>
        <v>0</v>
      </c>
      <c r="AS237">
        <f t="shared" si="384"/>
        <v>0</v>
      </c>
      <c r="AT237">
        <f t="shared" si="385"/>
        <v>0</v>
      </c>
      <c r="AU237">
        <f t="shared" si="386"/>
        <v>0</v>
      </c>
      <c r="AV237">
        <f t="shared" si="387"/>
        <v>0</v>
      </c>
      <c r="AW237">
        <f t="shared" si="388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0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270" t="str">
        <f>A1</f>
        <v>Comptages vitesse TV/PL à Vincennes</v>
      </c>
      <c r="B261" s="271"/>
      <c r="C261" s="271"/>
      <c r="D261" s="271"/>
      <c r="E261" s="271"/>
      <c r="F261" s="271"/>
      <c r="G261" s="271"/>
      <c r="H261" s="271"/>
      <c r="I261" s="271"/>
      <c r="J261" s="271"/>
      <c r="K261" s="271"/>
      <c r="L261" s="271"/>
      <c r="M261" s="271"/>
      <c r="N261" s="271"/>
      <c r="O261" s="271"/>
      <c r="P261" s="271"/>
      <c r="Q261" s="271"/>
      <c r="R261" s="271"/>
      <c r="S261" s="271"/>
      <c r="T261" s="271"/>
      <c r="U261" s="272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24 septembre 2021</v>
      </c>
      <c r="I263" s="107" t="str">
        <f>I3</f>
        <v>Entre</v>
      </c>
      <c r="J263" s="108" t="str">
        <f>J3</f>
        <v>Rue de la Marseillaise</v>
      </c>
      <c r="K263" s="4"/>
      <c r="L263" s="11"/>
      <c r="M263" s="4"/>
      <c r="N263" s="4"/>
      <c r="O263" s="4" t="str">
        <f>O3</f>
        <v>Et</v>
      </c>
      <c r="P263" s="61" t="str">
        <f>P3</f>
        <v>Rue Diderot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195">
        <f t="shared" ref="B268:B280" si="390">X280</f>
        <v>12</v>
      </c>
      <c r="C268" s="201">
        <f t="shared" ref="C268:C280" si="391">AL280</f>
        <v>0</v>
      </c>
      <c r="D268" s="195">
        <f t="shared" ref="D268:D280" si="392">Y280</f>
        <v>1</v>
      </c>
      <c r="E268" s="201">
        <f t="shared" ref="E268:E280" si="393">AM280</f>
        <v>0</v>
      </c>
      <c r="F268" s="195">
        <f t="shared" ref="F268:F280" si="394">Z280</f>
        <v>0</v>
      </c>
      <c r="G268" s="201">
        <f t="shared" ref="G268:G280" si="395">AN280</f>
        <v>0</v>
      </c>
      <c r="H268" s="195">
        <f t="shared" ref="H268:H280" si="396">AA280</f>
        <v>0</v>
      </c>
      <c r="I268" s="201">
        <f t="shared" ref="I268:I280" si="397">AO280</f>
        <v>0</v>
      </c>
      <c r="J268" s="195">
        <f t="shared" ref="J268:J280" si="398">AB280</f>
        <v>0</v>
      </c>
      <c r="K268" s="201">
        <f t="shared" ref="K268:K280" si="399">AP280</f>
        <v>0</v>
      </c>
      <c r="L268" s="195">
        <f t="shared" ref="L268:L280" si="400">AC280</f>
        <v>0</v>
      </c>
      <c r="M268" s="201">
        <f t="shared" ref="M268:M280" si="401">AQ280</f>
        <v>0</v>
      </c>
      <c r="N268" s="195">
        <f t="shared" ref="N268:N280" si="402">AD280</f>
        <v>0</v>
      </c>
      <c r="O268" s="201">
        <f t="shared" ref="O268:O280" si="403">AR280</f>
        <v>0</v>
      </c>
      <c r="P268" s="195">
        <f t="shared" ref="P268:P280" si="404">AE280</f>
        <v>0</v>
      </c>
      <c r="Q268" s="201">
        <f t="shared" ref="Q268:Q280" si="405">AS280</f>
        <v>0</v>
      </c>
      <c r="R268" s="195">
        <f t="shared" ref="R268:R280" si="406">SUM(AF280:AI280)</f>
        <v>0</v>
      </c>
      <c r="S268" s="201">
        <f t="shared" ref="S268:S280" si="407">SUM(AT280:AW280)</f>
        <v>0</v>
      </c>
      <c r="T268" s="195">
        <f t="shared" ref="T268:T283" si="408">SUM(B268,D268,F268,H268,J268,L268,N268,P268,R268,)</f>
        <v>13</v>
      </c>
      <c r="U268" s="201">
        <f t="shared" ref="U268:U283" si="409">SUM(C268,E268,G268,I268,K268,M268,O268,Q268,S268)</f>
        <v>0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195">
        <f t="shared" si="390"/>
        <v>3</v>
      </c>
      <c r="C269" s="201">
        <f t="shared" si="391"/>
        <v>0</v>
      </c>
      <c r="D269" s="195">
        <f t="shared" si="392"/>
        <v>0</v>
      </c>
      <c r="E269" s="201">
        <f t="shared" si="393"/>
        <v>0</v>
      </c>
      <c r="F269" s="195">
        <f t="shared" si="394"/>
        <v>0</v>
      </c>
      <c r="G269" s="201">
        <f t="shared" si="395"/>
        <v>0</v>
      </c>
      <c r="H269" s="195">
        <f t="shared" si="396"/>
        <v>0</v>
      </c>
      <c r="I269" s="201">
        <f t="shared" si="397"/>
        <v>0</v>
      </c>
      <c r="J269" s="195">
        <f t="shared" si="398"/>
        <v>0</v>
      </c>
      <c r="K269" s="201">
        <f t="shared" si="399"/>
        <v>0</v>
      </c>
      <c r="L269" s="195">
        <f t="shared" si="400"/>
        <v>0</v>
      </c>
      <c r="M269" s="201">
        <f t="shared" si="401"/>
        <v>0</v>
      </c>
      <c r="N269" s="195">
        <f t="shared" si="402"/>
        <v>0</v>
      </c>
      <c r="O269" s="201">
        <f t="shared" si="403"/>
        <v>0</v>
      </c>
      <c r="P269" s="195">
        <f t="shared" si="404"/>
        <v>0</v>
      </c>
      <c r="Q269" s="201">
        <f t="shared" si="405"/>
        <v>0</v>
      </c>
      <c r="R269" s="195">
        <f t="shared" si="406"/>
        <v>0</v>
      </c>
      <c r="S269" s="201">
        <f t="shared" si="407"/>
        <v>0</v>
      </c>
      <c r="T269" s="195">
        <f t="shared" si="408"/>
        <v>3</v>
      </c>
      <c r="U269" s="201">
        <f t="shared" si="409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195">
        <f t="shared" si="390"/>
        <v>1</v>
      </c>
      <c r="C270" s="201">
        <f t="shared" si="391"/>
        <v>0</v>
      </c>
      <c r="D270" s="195">
        <f t="shared" si="392"/>
        <v>0</v>
      </c>
      <c r="E270" s="201">
        <f t="shared" si="393"/>
        <v>0</v>
      </c>
      <c r="F270" s="195">
        <f t="shared" si="394"/>
        <v>0</v>
      </c>
      <c r="G270" s="201">
        <f t="shared" si="395"/>
        <v>0</v>
      </c>
      <c r="H270" s="195">
        <f t="shared" si="396"/>
        <v>0</v>
      </c>
      <c r="I270" s="201">
        <f t="shared" si="397"/>
        <v>0</v>
      </c>
      <c r="J270" s="195">
        <f t="shared" si="398"/>
        <v>0</v>
      </c>
      <c r="K270" s="201">
        <f t="shared" si="399"/>
        <v>0</v>
      </c>
      <c r="L270" s="195">
        <f t="shared" si="400"/>
        <v>0</v>
      </c>
      <c r="M270" s="201">
        <f t="shared" si="401"/>
        <v>0</v>
      </c>
      <c r="N270" s="195">
        <f t="shared" si="402"/>
        <v>0</v>
      </c>
      <c r="O270" s="201">
        <f t="shared" si="403"/>
        <v>0</v>
      </c>
      <c r="P270" s="195">
        <f t="shared" si="404"/>
        <v>0</v>
      </c>
      <c r="Q270" s="201">
        <f t="shared" si="405"/>
        <v>0</v>
      </c>
      <c r="R270" s="195">
        <f t="shared" si="406"/>
        <v>0</v>
      </c>
      <c r="S270" s="201">
        <f t="shared" si="407"/>
        <v>0</v>
      </c>
      <c r="T270" s="195">
        <f t="shared" si="408"/>
        <v>1</v>
      </c>
      <c r="U270" s="201">
        <f t="shared" si="409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195">
        <f t="shared" si="390"/>
        <v>2</v>
      </c>
      <c r="C271" s="201">
        <f t="shared" si="391"/>
        <v>0</v>
      </c>
      <c r="D271" s="195">
        <f t="shared" si="392"/>
        <v>0</v>
      </c>
      <c r="E271" s="201">
        <f t="shared" si="393"/>
        <v>0</v>
      </c>
      <c r="F271" s="195">
        <f t="shared" si="394"/>
        <v>0</v>
      </c>
      <c r="G271" s="201">
        <f t="shared" si="395"/>
        <v>0</v>
      </c>
      <c r="H271" s="195">
        <f t="shared" si="396"/>
        <v>0</v>
      </c>
      <c r="I271" s="201">
        <f t="shared" si="397"/>
        <v>0</v>
      </c>
      <c r="J271" s="195">
        <f t="shared" si="398"/>
        <v>0</v>
      </c>
      <c r="K271" s="201">
        <f t="shared" si="399"/>
        <v>0</v>
      </c>
      <c r="L271" s="195">
        <f t="shared" si="400"/>
        <v>0</v>
      </c>
      <c r="M271" s="201">
        <f t="shared" si="401"/>
        <v>0</v>
      </c>
      <c r="N271" s="195">
        <f t="shared" si="402"/>
        <v>0</v>
      </c>
      <c r="O271" s="201">
        <f t="shared" si="403"/>
        <v>0</v>
      </c>
      <c r="P271" s="195">
        <f t="shared" si="404"/>
        <v>0</v>
      </c>
      <c r="Q271" s="201">
        <f t="shared" si="405"/>
        <v>0</v>
      </c>
      <c r="R271" s="195">
        <f t="shared" si="406"/>
        <v>0</v>
      </c>
      <c r="S271" s="201">
        <f t="shared" si="407"/>
        <v>0</v>
      </c>
      <c r="T271" s="195">
        <f t="shared" si="408"/>
        <v>2</v>
      </c>
      <c r="U271" s="201">
        <f t="shared" si="409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195">
        <f t="shared" si="390"/>
        <v>0</v>
      </c>
      <c r="C272" s="201">
        <f t="shared" si="391"/>
        <v>0</v>
      </c>
      <c r="D272" s="195">
        <f t="shared" si="392"/>
        <v>0</v>
      </c>
      <c r="E272" s="201">
        <f t="shared" si="393"/>
        <v>0</v>
      </c>
      <c r="F272" s="195">
        <f t="shared" si="394"/>
        <v>0</v>
      </c>
      <c r="G272" s="201">
        <f t="shared" si="395"/>
        <v>0</v>
      </c>
      <c r="H272" s="195">
        <f t="shared" si="396"/>
        <v>0</v>
      </c>
      <c r="I272" s="201">
        <f t="shared" si="397"/>
        <v>0</v>
      </c>
      <c r="J272" s="195">
        <f t="shared" si="398"/>
        <v>0</v>
      </c>
      <c r="K272" s="201">
        <f t="shared" si="399"/>
        <v>0</v>
      </c>
      <c r="L272" s="195">
        <f t="shared" si="400"/>
        <v>0</v>
      </c>
      <c r="M272" s="201">
        <f t="shared" si="401"/>
        <v>0</v>
      </c>
      <c r="N272" s="195">
        <f t="shared" si="402"/>
        <v>0</v>
      </c>
      <c r="O272" s="201">
        <f t="shared" si="403"/>
        <v>0</v>
      </c>
      <c r="P272" s="195">
        <f t="shared" si="404"/>
        <v>0</v>
      </c>
      <c r="Q272" s="201">
        <f t="shared" si="405"/>
        <v>0</v>
      </c>
      <c r="R272" s="195">
        <f t="shared" si="406"/>
        <v>0</v>
      </c>
      <c r="S272" s="201">
        <f t="shared" si="407"/>
        <v>0</v>
      </c>
      <c r="T272" s="195">
        <f t="shared" si="408"/>
        <v>0</v>
      </c>
      <c r="U272" s="201">
        <f t="shared" si="409"/>
        <v>0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195">
        <f t="shared" si="390"/>
        <v>1</v>
      </c>
      <c r="C273" s="201">
        <f t="shared" si="391"/>
        <v>0</v>
      </c>
      <c r="D273" s="195">
        <f t="shared" si="392"/>
        <v>0</v>
      </c>
      <c r="E273" s="201">
        <f t="shared" si="393"/>
        <v>0</v>
      </c>
      <c r="F273" s="195">
        <f t="shared" si="394"/>
        <v>0</v>
      </c>
      <c r="G273" s="201">
        <f t="shared" si="395"/>
        <v>0</v>
      </c>
      <c r="H273" s="195">
        <f t="shared" si="396"/>
        <v>0</v>
      </c>
      <c r="I273" s="201">
        <f t="shared" si="397"/>
        <v>0</v>
      </c>
      <c r="J273" s="195">
        <f t="shared" si="398"/>
        <v>0</v>
      </c>
      <c r="K273" s="201">
        <f t="shared" si="399"/>
        <v>0</v>
      </c>
      <c r="L273" s="195">
        <f t="shared" si="400"/>
        <v>0</v>
      </c>
      <c r="M273" s="201">
        <f t="shared" si="401"/>
        <v>0</v>
      </c>
      <c r="N273" s="195">
        <f t="shared" si="402"/>
        <v>0</v>
      </c>
      <c r="O273" s="201">
        <f t="shared" si="403"/>
        <v>0</v>
      </c>
      <c r="P273" s="195">
        <f t="shared" si="404"/>
        <v>0</v>
      </c>
      <c r="Q273" s="201">
        <f t="shared" si="405"/>
        <v>0</v>
      </c>
      <c r="R273" s="195">
        <f t="shared" si="406"/>
        <v>0</v>
      </c>
      <c r="S273" s="201">
        <f t="shared" si="407"/>
        <v>0</v>
      </c>
      <c r="T273" s="195">
        <f t="shared" si="408"/>
        <v>1</v>
      </c>
      <c r="U273" s="201">
        <f t="shared" si="409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195">
        <f t="shared" si="390"/>
        <v>11</v>
      </c>
      <c r="C274" s="201">
        <f t="shared" si="391"/>
        <v>0</v>
      </c>
      <c r="D274" s="195">
        <f t="shared" si="392"/>
        <v>0</v>
      </c>
      <c r="E274" s="201">
        <f t="shared" si="393"/>
        <v>0</v>
      </c>
      <c r="F274" s="195">
        <f t="shared" si="394"/>
        <v>0</v>
      </c>
      <c r="G274" s="201">
        <f t="shared" si="395"/>
        <v>0</v>
      </c>
      <c r="H274" s="195">
        <f t="shared" si="396"/>
        <v>0</v>
      </c>
      <c r="I274" s="201">
        <f t="shared" si="397"/>
        <v>0</v>
      </c>
      <c r="J274" s="195">
        <f t="shared" si="398"/>
        <v>0</v>
      </c>
      <c r="K274" s="201">
        <f t="shared" si="399"/>
        <v>0</v>
      </c>
      <c r="L274" s="195">
        <f t="shared" si="400"/>
        <v>0</v>
      </c>
      <c r="M274" s="201">
        <f t="shared" si="401"/>
        <v>0</v>
      </c>
      <c r="N274" s="195">
        <f t="shared" si="402"/>
        <v>0</v>
      </c>
      <c r="O274" s="201">
        <f t="shared" si="403"/>
        <v>0</v>
      </c>
      <c r="P274" s="195">
        <f t="shared" si="404"/>
        <v>0</v>
      </c>
      <c r="Q274" s="201">
        <f t="shared" si="405"/>
        <v>0</v>
      </c>
      <c r="R274" s="195">
        <f t="shared" si="406"/>
        <v>0</v>
      </c>
      <c r="S274" s="201">
        <f t="shared" si="407"/>
        <v>0</v>
      </c>
      <c r="T274" s="195">
        <f t="shared" si="408"/>
        <v>11</v>
      </c>
      <c r="U274" s="201">
        <f t="shared" si="409"/>
        <v>0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195">
        <f t="shared" si="390"/>
        <v>19</v>
      </c>
      <c r="C275" s="201">
        <f t="shared" si="391"/>
        <v>0</v>
      </c>
      <c r="D275" s="195">
        <f t="shared" si="392"/>
        <v>2</v>
      </c>
      <c r="E275" s="201">
        <f t="shared" si="393"/>
        <v>0</v>
      </c>
      <c r="F275" s="195">
        <f t="shared" si="394"/>
        <v>0</v>
      </c>
      <c r="G275" s="201">
        <f t="shared" si="395"/>
        <v>0</v>
      </c>
      <c r="H275" s="195">
        <f t="shared" si="396"/>
        <v>0</v>
      </c>
      <c r="I275" s="201">
        <f t="shared" si="397"/>
        <v>0</v>
      </c>
      <c r="J275" s="195">
        <f t="shared" si="398"/>
        <v>0</v>
      </c>
      <c r="K275" s="201">
        <f t="shared" si="399"/>
        <v>0</v>
      </c>
      <c r="L275" s="195">
        <f t="shared" si="400"/>
        <v>0</v>
      </c>
      <c r="M275" s="201">
        <f t="shared" si="401"/>
        <v>0</v>
      </c>
      <c r="N275" s="195">
        <f t="shared" si="402"/>
        <v>0</v>
      </c>
      <c r="O275" s="201">
        <f t="shared" si="403"/>
        <v>0</v>
      </c>
      <c r="P275" s="195">
        <f t="shared" si="404"/>
        <v>0</v>
      </c>
      <c r="Q275" s="201">
        <f t="shared" si="405"/>
        <v>0</v>
      </c>
      <c r="R275" s="195">
        <f t="shared" si="406"/>
        <v>0</v>
      </c>
      <c r="S275" s="201">
        <f t="shared" si="407"/>
        <v>0</v>
      </c>
      <c r="T275" s="195">
        <f t="shared" si="408"/>
        <v>21</v>
      </c>
      <c r="U275" s="201">
        <f t="shared" si="409"/>
        <v>0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195">
        <f t="shared" si="390"/>
        <v>40</v>
      </c>
      <c r="C276" s="201">
        <f t="shared" si="391"/>
        <v>0</v>
      </c>
      <c r="D276" s="195">
        <f t="shared" si="392"/>
        <v>2</v>
      </c>
      <c r="E276" s="201">
        <f t="shared" si="393"/>
        <v>0</v>
      </c>
      <c r="F276" s="195">
        <f t="shared" si="394"/>
        <v>0</v>
      </c>
      <c r="G276" s="201">
        <f t="shared" si="395"/>
        <v>0</v>
      </c>
      <c r="H276" s="195">
        <f t="shared" si="396"/>
        <v>0</v>
      </c>
      <c r="I276" s="201">
        <f t="shared" si="397"/>
        <v>0</v>
      </c>
      <c r="J276" s="195">
        <f t="shared" si="398"/>
        <v>0</v>
      </c>
      <c r="K276" s="201">
        <f t="shared" si="399"/>
        <v>0</v>
      </c>
      <c r="L276" s="195">
        <f t="shared" si="400"/>
        <v>0</v>
      </c>
      <c r="M276" s="201">
        <f t="shared" si="401"/>
        <v>0</v>
      </c>
      <c r="N276" s="195">
        <f t="shared" si="402"/>
        <v>0</v>
      </c>
      <c r="O276" s="201">
        <f t="shared" si="403"/>
        <v>0</v>
      </c>
      <c r="P276" s="195">
        <f t="shared" si="404"/>
        <v>0</v>
      </c>
      <c r="Q276" s="201">
        <f t="shared" si="405"/>
        <v>0</v>
      </c>
      <c r="R276" s="195">
        <f t="shared" si="406"/>
        <v>0</v>
      </c>
      <c r="S276" s="201">
        <f t="shared" si="407"/>
        <v>0</v>
      </c>
      <c r="T276" s="195">
        <f t="shared" si="408"/>
        <v>42</v>
      </c>
      <c r="U276" s="201">
        <f t="shared" si="409"/>
        <v>0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195">
        <f t="shared" si="390"/>
        <v>37</v>
      </c>
      <c r="C277" s="201">
        <f t="shared" si="391"/>
        <v>2</v>
      </c>
      <c r="D277" s="195">
        <f t="shared" si="392"/>
        <v>2</v>
      </c>
      <c r="E277" s="201">
        <f t="shared" si="393"/>
        <v>0</v>
      </c>
      <c r="F277" s="195">
        <f t="shared" si="394"/>
        <v>0</v>
      </c>
      <c r="G277" s="201">
        <f t="shared" si="395"/>
        <v>0</v>
      </c>
      <c r="H277" s="195">
        <f t="shared" si="396"/>
        <v>0</v>
      </c>
      <c r="I277" s="201">
        <f t="shared" si="397"/>
        <v>0</v>
      </c>
      <c r="J277" s="195">
        <f t="shared" si="398"/>
        <v>0</v>
      </c>
      <c r="K277" s="201">
        <f t="shared" si="399"/>
        <v>0</v>
      </c>
      <c r="L277" s="195">
        <f t="shared" si="400"/>
        <v>0</v>
      </c>
      <c r="M277" s="201">
        <f t="shared" si="401"/>
        <v>0</v>
      </c>
      <c r="N277" s="195">
        <f t="shared" si="402"/>
        <v>0</v>
      </c>
      <c r="O277" s="201">
        <f t="shared" si="403"/>
        <v>0</v>
      </c>
      <c r="P277" s="195">
        <f t="shared" si="404"/>
        <v>0</v>
      </c>
      <c r="Q277" s="201">
        <f t="shared" si="405"/>
        <v>0</v>
      </c>
      <c r="R277" s="195">
        <f t="shared" si="406"/>
        <v>0</v>
      </c>
      <c r="S277" s="201">
        <f t="shared" si="407"/>
        <v>0</v>
      </c>
      <c r="T277" s="195">
        <f t="shared" si="408"/>
        <v>39</v>
      </c>
      <c r="U277" s="201">
        <f t="shared" si="409"/>
        <v>2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195">
        <f t="shared" si="390"/>
        <v>37</v>
      </c>
      <c r="C278" s="201">
        <f t="shared" si="391"/>
        <v>1</v>
      </c>
      <c r="D278" s="195">
        <f t="shared" si="392"/>
        <v>2</v>
      </c>
      <c r="E278" s="201">
        <f t="shared" si="393"/>
        <v>0</v>
      </c>
      <c r="F278" s="195">
        <f t="shared" si="394"/>
        <v>0</v>
      </c>
      <c r="G278" s="201">
        <f t="shared" si="395"/>
        <v>0</v>
      </c>
      <c r="H278" s="195">
        <f t="shared" si="396"/>
        <v>0</v>
      </c>
      <c r="I278" s="201">
        <f t="shared" si="397"/>
        <v>0</v>
      </c>
      <c r="J278" s="195">
        <f t="shared" si="398"/>
        <v>0</v>
      </c>
      <c r="K278" s="201">
        <f t="shared" si="399"/>
        <v>0</v>
      </c>
      <c r="L278" s="195">
        <f t="shared" si="400"/>
        <v>0</v>
      </c>
      <c r="M278" s="201">
        <f t="shared" si="401"/>
        <v>0</v>
      </c>
      <c r="N278" s="195">
        <f t="shared" si="402"/>
        <v>0</v>
      </c>
      <c r="O278" s="201">
        <f t="shared" si="403"/>
        <v>0</v>
      </c>
      <c r="P278" s="195">
        <f t="shared" si="404"/>
        <v>0</v>
      </c>
      <c r="Q278" s="201">
        <f t="shared" si="405"/>
        <v>0</v>
      </c>
      <c r="R278" s="195">
        <f t="shared" si="406"/>
        <v>0</v>
      </c>
      <c r="S278" s="201">
        <f t="shared" si="407"/>
        <v>0</v>
      </c>
      <c r="T278" s="195">
        <f t="shared" si="408"/>
        <v>39</v>
      </c>
      <c r="U278" s="201">
        <f t="shared" si="409"/>
        <v>1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195">
        <f t="shared" si="390"/>
        <v>48</v>
      </c>
      <c r="C279" s="201">
        <f t="shared" si="391"/>
        <v>4</v>
      </c>
      <c r="D279" s="195">
        <f t="shared" si="392"/>
        <v>3</v>
      </c>
      <c r="E279" s="201">
        <f t="shared" si="393"/>
        <v>0</v>
      </c>
      <c r="F279" s="195">
        <f t="shared" si="394"/>
        <v>0</v>
      </c>
      <c r="G279" s="201">
        <f t="shared" si="395"/>
        <v>0</v>
      </c>
      <c r="H279" s="195">
        <f t="shared" si="396"/>
        <v>0</v>
      </c>
      <c r="I279" s="201">
        <f t="shared" si="397"/>
        <v>0</v>
      </c>
      <c r="J279" s="195">
        <f t="shared" si="398"/>
        <v>0</v>
      </c>
      <c r="K279" s="201">
        <f t="shared" si="399"/>
        <v>0</v>
      </c>
      <c r="L279" s="195">
        <f t="shared" si="400"/>
        <v>0</v>
      </c>
      <c r="M279" s="201">
        <f t="shared" si="401"/>
        <v>0</v>
      </c>
      <c r="N279" s="195">
        <f t="shared" si="402"/>
        <v>0</v>
      </c>
      <c r="O279" s="201">
        <f t="shared" si="403"/>
        <v>0</v>
      </c>
      <c r="P279" s="195">
        <f t="shared" si="404"/>
        <v>0</v>
      </c>
      <c r="Q279" s="201">
        <f t="shared" si="405"/>
        <v>0</v>
      </c>
      <c r="R279" s="195">
        <f t="shared" si="406"/>
        <v>0</v>
      </c>
      <c r="S279" s="201">
        <f t="shared" si="407"/>
        <v>0</v>
      </c>
      <c r="T279" s="195">
        <f t="shared" si="408"/>
        <v>51</v>
      </c>
      <c r="U279" s="201">
        <f t="shared" si="409"/>
        <v>4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195">
        <f t="shared" si="390"/>
        <v>34</v>
      </c>
      <c r="C280" s="201">
        <f t="shared" si="391"/>
        <v>0</v>
      </c>
      <c r="D280" s="195">
        <f t="shared" si="392"/>
        <v>3</v>
      </c>
      <c r="E280" s="201">
        <f t="shared" si="393"/>
        <v>0</v>
      </c>
      <c r="F280" s="195">
        <f t="shared" si="394"/>
        <v>0</v>
      </c>
      <c r="G280" s="201">
        <f t="shared" si="395"/>
        <v>0</v>
      </c>
      <c r="H280" s="195">
        <f t="shared" si="396"/>
        <v>0</v>
      </c>
      <c r="I280" s="201">
        <f t="shared" si="397"/>
        <v>0</v>
      </c>
      <c r="J280" s="195">
        <f t="shared" si="398"/>
        <v>0</v>
      </c>
      <c r="K280" s="201">
        <f t="shared" si="399"/>
        <v>0</v>
      </c>
      <c r="L280" s="195">
        <f t="shared" si="400"/>
        <v>0</v>
      </c>
      <c r="M280" s="201">
        <f t="shared" si="401"/>
        <v>0</v>
      </c>
      <c r="N280" s="195">
        <f t="shared" si="402"/>
        <v>0</v>
      </c>
      <c r="O280" s="201">
        <f t="shared" si="403"/>
        <v>0</v>
      </c>
      <c r="P280" s="195">
        <f t="shared" si="404"/>
        <v>0</v>
      </c>
      <c r="Q280" s="201">
        <f t="shared" si="405"/>
        <v>0</v>
      </c>
      <c r="R280" s="195">
        <f t="shared" si="406"/>
        <v>0</v>
      </c>
      <c r="S280" s="201">
        <f t="shared" si="407"/>
        <v>0</v>
      </c>
      <c r="T280" s="195">
        <f t="shared" si="408"/>
        <v>37</v>
      </c>
      <c r="U280" s="201">
        <f t="shared" si="409"/>
        <v>0</v>
      </c>
      <c r="V280" s="26"/>
      <c r="W280" s="4"/>
      <c r="X280">
        <f>BA105</f>
        <v>12</v>
      </c>
      <c r="Y280">
        <f t="shared" ref="Y280:AI280" si="410">BB105</f>
        <v>1</v>
      </c>
      <c r="Z280">
        <f t="shared" si="410"/>
        <v>0</v>
      </c>
      <c r="AA280">
        <f t="shared" si="410"/>
        <v>0</v>
      </c>
      <c r="AB280">
        <f t="shared" si="410"/>
        <v>0</v>
      </c>
      <c r="AC280">
        <f t="shared" si="410"/>
        <v>0</v>
      </c>
      <c r="AD280">
        <f t="shared" si="410"/>
        <v>0</v>
      </c>
      <c r="AE280">
        <f t="shared" si="410"/>
        <v>0</v>
      </c>
      <c r="AF280">
        <f t="shared" si="410"/>
        <v>0</v>
      </c>
      <c r="AG280">
        <f t="shared" si="410"/>
        <v>0</v>
      </c>
      <c r="AH280">
        <f t="shared" si="410"/>
        <v>0</v>
      </c>
      <c r="AI280">
        <f t="shared" si="410"/>
        <v>0</v>
      </c>
      <c r="AL280">
        <f>BN99</f>
        <v>0</v>
      </c>
      <c r="AM280">
        <f t="shared" ref="AM280:AW280" si="411">BO99</f>
        <v>0</v>
      </c>
      <c r="AN280">
        <f t="shared" si="411"/>
        <v>0</v>
      </c>
      <c r="AO280">
        <f t="shared" si="411"/>
        <v>0</v>
      </c>
      <c r="AP280">
        <f t="shared" si="411"/>
        <v>0</v>
      </c>
      <c r="AQ280">
        <f t="shared" si="411"/>
        <v>0</v>
      </c>
      <c r="AR280">
        <f t="shared" si="411"/>
        <v>0</v>
      </c>
      <c r="AS280">
        <f t="shared" si="411"/>
        <v>0</v>
      </c>
      <c r="AT280">
        <f t="shared" si="411"/>
        <v>0</v>
      </c>
      <c r="AU280">
        <f t="shared" si="411"/>
        <v>0</v>
      </c>
      <c r="AV280">
        <f t="shared" si="411"/>
        <v>0</v>
      </c>
      <c r="AW280">
        <f t="shared" si="411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195">
        <f t="shared" ref="B281:B291" si="412">X294</f>
        <v>30</v>
      </c>
      <c r="C281" s="201">
        <f t="shared" ref="C281:C291" si="413">AL294</f>
        <v>0</v>
      </c>
      <c r="D281" s="195">
        <f t="shared" ref="D281:D291" si="414">Y294</f>
        <v>4</v>
      </c>
      <c r="E281" s="201">
        <f t="shared" ref="E281:E291" si="415">AM294</f>
        <v>0</v>
      </c>
      <c r="F281" s="195">
        <f t="shared" ref="F281:F291" si="416">Z294</f>
        <v>1</v>
      </c>
      <c r="G281" s="201">
        <f t="shared" ref="G281:G291" si="417">AN294</f>
        <v>0</v>
      </c>
      <c r="H281" s="195">
        <f t="shared" ref="H281:H291" si="418">AA294</f>
        <v>0</v>
      </c>
      <c r="I281" s="201">
        <f t="shared" ref="I281:I291" si="419">AO294</f>
        <v>0</v>
      </c>
      <c r="J281" s="195">
        <f t="shared" ref="J281:J291" si="420">AB294</f>
        <v>0</v>
      </c>
      <c r="K281" s="201">
        <f t="shared" ref="K281:K291" si="421">AP294</f>
        <v>0</v>
      </c>
      <c r="L281" s="195">
        <f t="shared" ref="L281:L291" si="422">AC294</f>
        <v>0</v>
      </c>
      <c r="M281" s="201">
        <f t="shared" ref="M281:M291" si="423">AQ294</f>
        <v>0</v>
      </c>
      <c r="N281" s="195">
        <f t="shared" ref="N281:N291" si="424">AD294</f>
        <v>0</v>
      </c>
      <c r="O281" s="201">
        <f t="shared" ref="O281:O291" si="425">AR294</f>
        <v>0</v>
      </c>
      <c r="P281" s="195">
        <f t="shared" ref="P281:P291" si="426">AE294</f>
        <v>0</v>
      </c>
      <c r="Q281" s="201">
        <f t="shared" ref="Q281:Q291" si="427">AS294</f>
        <v>0</v>
      </c>
      <c r="R281" s="195">
        <f t="shared" ref="R281:R291" si="428">SUM(AF294:AI294)</f>
        <v>0</v>
      </c>
      <c r="S281" s="201">
        <f t="shared" ref="S281:S291" si="429">SUM(AT294:AW294)</f>
        <v>0</v>
      </c>
      <c r="T281" s="195">
        <f t="shared" si="408"/>
        <v>35</v>
      </c>
      <c r="U281" s="201">
        <f t="shared" si="409"/>
        <v>0</v>
      </c>
      <c r="V281" s="26"/>
      <c r="W281" s="4"/>
      <c r="X281">
        <f t="shared" ref="X281:X292" si="430">BA106</f>
        <v>3</v>
      </c>
      <c r="Y281">
        <f t="shared" ref="Y281:Y292" si="431">BB106</f>
        <v>0</v>
      </c>
      <c r="Z281">
        <f t="shared" ref="Z281:Z292" si="432">BC106</f>
        <v>0</v>
      </c>
      <c r="AA281">
        <f t="shared" ref="AA281:AA292" si="433">BD106</f>
        <v>0</v>
      </c>
      <c r="AB281">
        <f t="shared" ref="AB281:AB292" si="434">BE106</f>
        <v>0</v>
      </c>
      <c r="AC281">
        <f t="shared" ref="AC281:AC292" si="435">BF106</f>
        <v>0</v>
      </c>
      <c r="AD281">
        <f t="shared" ref="AD281:AD292" si="436">BG106</f>
        <v>0</v>
      </c>
      <c r="AE281">
        <f t="shared" ref="AE281:AE292" si="437">BH106</f>
        <v>0</v>
      </c>
      <c r="AF281">
        <f t="shared" ref="AF281:AF292" si="438">BI106</f>
        <v>0</v>
      </c>
      <c r="AG281">
        <f t="shared" ref="AG281:AG292" si="439">BJ106</f>
        <v>0</v>
      </c>
      <c r="AH281">
        <f t="shared" ref="AH281:AH292" si="440">BK106</f>
        <v>0</v>
      </c>
      <c r="AI281">
        <f t="shared" ref="AI281:AI292" si="441">BL106</f>
        <v>0</v>
      </c>
      <c r="AL281">
        <f t="shared" ref="AL281:AL292" si="442">BN100</f>
        <v>0</v>
      </c>
      <c r="AM281">
        <f t="shared" ref="AM281:AM292" si="443">BO100</f>
        <v>0</v>
      </c>
      <c r="AN281">
        <f t="shared" ref="AN281:AN292" si="444">BP100</f>
        <v>0</v>
      </c>
      <c r="AO281">
        <f t="shared" ref="AO281:AO292" si="445">BQ100</f>
        <v>0</v>
      </c>
      <c r="AP281">
        <f t="shared" ref="AP281:AP292" si="446">BR100</f>
        <v>0</v>
      </c>
      <c r="AQ281">
        <f t="shared" ref="AQ281:AQ292" si="447">BS100</f>
        <v>0</v>
      </c>
      <c r="AR281">
        <f t="shared" ref="AR281:AR292" si="448">BT100</f>
        <v>0</v>
      </c>
      <c r="AS281">
        <f t="shared" ref="AS281:AS292" si="449">BU100</f>
        <v>0</v>
      </c>
      <c r="AT281">
        <f t="shared" ref="AT281:AT292" si="450">BV100</f>
        <v>0</v>
      </c>
      <c r="AU281">
        <f t="shared" ref="AU281:AU292" si="451">BW100</f>
        <v>0</v>
      </c>
      <c r="AV281">
        <f t="shared" ref="AV281:AV292" si="452">BX100</f>
        <v>0</v>
      </c>
      <c r="AW281">
        <f t="shared" ref="AW281:AW292" si="453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195">
        <f t="shared" si="412"/>
        <v>42</v>
      </c>
      <c r="C282" s="201">
        <f t="shared" si="413"/>
        <v>0</v>
      </c>
      <c r="D282" s="195">
        <f t="shared" si="414"/>
        <v>6</v>
      </c>
      <c r="E282" s="201">
        <f t="shared" si="415"/>
        <v>0</v>
      </c>
      <c r="F282" s="195">
        <f t="shared" si="416"/>
        <v>0</v>
      </c>
      <c r="G282" s="201">
        <f t="shared" si="417"/>
        <v>0</v>
      </c>
      <c r="H282" s="195">
        <f t="shared" si="418"/>
        <v>0</v>
      </c>
      <c r="I282" s="201">
        <f t="shared" si="419"/>
        <v>0</v>
      </c>
      <c r="J282" s="195">
        <f t="shared" si="420"/>
        <v>0</v>
      </c>
      <c r="K282" s="201">
        <f t="shared" si="421"/>
        <v>0</v>
      </c>
      <c r="L282" s="195">
        <f t="shared" si="422"/>
        <v>0</v>
      </c>
      <c r="M282" s="201">
        <f t="shared" si="423"/>
        <v>0</v>
      </c>
      <c r="N282" s="195">
        <f t="shared" si="424"/>
        <v>0</v>
      </c>
      <c r="O282" s="201">
        <f t="shared" si="425"/>
        <v>0</v>
      </c>
      <c r="P282" s="195">
        <f t="shared" si="426"/>
        <v>0</v>
      </c>
      <c r="Q282" s="201">
        <f t="shared" si="427"/>
        <v>0</v>
      </c>
      <c r="R282" s="195">
        <f t="shared" si="428"/>
        <v>0</v>
      </c>
      <c r="S282" s="201">
        <f t="shared" si="429"/>
        <v>0</v>
      </c>
      <c r="T282" s="195">
        <f t="shared" si="408"/>
        <v>48</v>
      </c>
      <c r="U282" s="201">
        <f t="shared" si="409"/>
        <v>0</v>
      </c>
      <c r="V282" s="26"/>
      <c r="W282" s="4"/>
      <c r="X282">
        <f t="shared" si="430"/>
        <v>1</v>
      </c>
      <c r="Y282">
        <f t="shared" si="431"/>
        <v>0</v>
      </c>
      <c r="Z282">
        <f t="shared" si="432"/>
        <v>0</v>
      </c>
      <c r="AA282">
        <f t="shared" si="433"/>
        <v>0</v>
      </c>
      <c r="AB282">
        <f t="shared" si="434"/>
        <v>0</v>
      </c>
      <c r="AC282">
        <f t="shared" si="435"/>
        <v>0</v>
      </c>
      <c r="AD282">
        <f t="shared" si="436"/>
        <v>0</v>
      </c>
      <c r="AE282">
        <f t="shared" si="437"/>
        <v>0</v>
      </c>
      <c r="AF282">
        <f t="shared" si="438"/>
        <v>0</v>
      </c>
      <c r="AG282">
        <f t="shared" si="439"/>
        <v>0</v>
      </c>
      <c r="AH282">
        <f t="shared" si="440"/>
        <v>0</v>
      </c>
      <c r="AI282">
        <f t="shared" si="441"/>
        <v>0</v>
      </c>
      <c r="AL282">
        <f t="shared" si="442"/>
        <v>0</v>
      </c>
      <c r="AM282">
        <f t="shared" si="443"/>
        <v>0</v>
      </c>
      <c r="AN282">
        <f t="shared" si="444"/>
        <v>0</v>
      </c>
      <c r="AO282">
        <f t="shared" si="445"/>
        <v>0</v>
      </c>
      <c r="AP282">
        <f t="shared" si="446"/>
        <v>0</v>
      </c>
      <c r="AQ282">
        <f t="shared" si="447"/>
        <v>0</v>
      </c>
      <c r="AR282">
        <f t="shared" si="448"/>
        <v>0</v>
      </c>
      <c r="AS282">
        <f t="shared" si="449"/>
        <v>0</v>
      </c>
      <c r="AT282">
        <f t="shared" si="450"/>
        <v>0</v>
      </c>
      <c r="AU282">
        <f t="shared" si="451"/>
        <v>0</v>
      </c>
      <c r="AV282">
        <f t="shared" si="452"/>
        <v>0</v>
      </c>
      <c r="AW282">
        <f t="shared" si="453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195">
        <f t="shared" si="412"/>
        <v>53</v>
      </c>
      <c r="C283" s="201">
        <f t="shared" si="413"/>
        <v>0</v>
      </c>
      <c r="D283" s="195">
        <f t="shared" si="414"/>
        <v>12</v>
      </c>
      <c r="E283" s="201">
        <f t="shared" si="415"/>
        <v>0</v>
      </c>
      <c r="F283" s="195">
        <f t="shared" si="416"/>
        <v>0</v>
      </c>
      <c r="G283" s="201">
        <f t="shared" si="417"/>
        <v>0</v>
      </c>
      <c r="H283" s="195">
        <f t="shared" si="418"/>
        <v>0</v>
      </c>
      <c r="I283" s="201">
        <f t="shared" si="419"/>
        <v>0</v>
      </c>
      <c r="J283" s="195">
        <f t="shared" si="420"/>
        <v>0</v>
      </c>
      <c r="K283" s="201">
        <f t="shared" si="421"/>
        <v>0</v>
      </c>
      <c r="L283" s="195">
        <f t="shared" si="422"/>
        <v>0</v>
      </c>
      <c r="M283" s="201">
        <f t="shared" si="423"/>
        <v>0</v>
      </c>
      <c r="N283" s="195">
        <f t="shared" si="424"/>
        <v>0</v>
      </c>
      <c r="O283" s="201">
        <f t="shared" si="425"/>
        <v>0</v>
      </c>
      <c r="P283" s="195">
        <f t="shared" si="426"/>
        <v>0</v>
      </c>
      <c r="Q283" s="201">
        <f t="shared" si="427"/>
        <v>0</v>
      </c>
      <c r="R283" s="195">
        <f t="shared" si="428"/>
        <v>0</v>
      </c>
      <c r="S283" s="201">
        <f t="shared" si="429"/>
        <v>0</v>
      </c>
      <c r="T283" s="195">
        <f t="shared" si="408"/>
        <v>65</v>
      </c>
      <c r="U283" s="201">
        <f t="shared" si="409"/>
        <v>0</v>
      </c>
      <c r="V283" s="26"/>
      <c r="W283" s="4"/>
      <c r="X283">
        <f t="shared" si="430"/>
        <v>2</v>
      </c>
      <c r="Y283">
        <f t="shared" si="431"/>
        <v>0</v>
      </c>
      <c r="Z283">
        <f t="shared" si="432"/>
        <v>0</v>
      </c>
      <c r="AA283">
        <f t="shared" si="433"/>
        <v>0</v>
      </c>
      <c r="AB283">
        <f t="shared" si="434"/>
        <v>0</v>
      </c>
      <c r="AC283">
        <f t="shared" si="435"/>
        <v>0</v>
      </c>
      <c r="AD283">
        <f t="shared" si="436"/>
        <v>0</v>
      </c>
      <c r="AE283">
        <f t="shared" si="437"/>
        <v>0</v>
      </c>
      <c r="AF283">
        <f t="shared" si="438"/>
        <v>0</v>
      </c>
      <c r="AG283">
        <f t="shared" si="439"/>
        <v>0</v>
      </c>
      <c r="AH283">
        <f t="shared" si="440"/>
        <v>0</v>
      </c>
      <c r="AI283">
        <f t="shared" si="441"/>
        <v>0</v>
      </c>
      <c r="AL283">
        <f t="shared" si="442"/>
        <v>0</v>
      </c>
      <c r="AM283">
        <f t="shared" si="443"/>
        <v>0</v>
      </c>
      <c r="AN283">
        <f t="shared" si="444"/>
        <v>0</v>
      </c>
      <c r="AO283">
        <f t="shared" si="445"/>
        <v>0</v>
      </c>
      <c r="AP283">
        <f t="shared" si="446"/>
        <v>0</v>
      </c>
      <c r="AQ283">
        <f t="shared" si="447"/>
        <v>0</v>
      </c>
      <c r="AR283">
        <f t="shared" si="448"/>
        <v>0</v>
      </c>
      <c r="AS283">
        <f t="shared" si="449"/>
        <v>0</v>
      </c>
      <c r="AT283">
        <f t="shared" si="450"/>
        <v>0</v>
      </c>
      <c r="AU283">
        <f t="shared" si="451"/>
        <v>0</v>
      </c>
      <c r="AV283">
        <f t="shared" si="452"/>
        <v>0</v>
      </c>
      <c r="AW283">
        <f t="shared" si="453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195">
        <f t="shared" si="412"/>
        <v>63</v>
      </c>
      <c r="C284" s="201">
        <f t="shared" si="413"/>
        <v>0</v>
      </c>
      <c r="D284" s="195">
        <f t="shared" si="414"/>
        <v>4</v>
      </c>
      <c r="E284" s="201">
        <f t="shared" si="415"/>
        <v>0</v>
      </c>
      <c r="F284" s="195">
        <f t="shared" si="416"/>
        <v>0</v>
      </c>
      <c r="G284" s="201">
        <f t="shared" si="417"/>
        <v>0</v>
      </c>
      <c r="H284" s="195">
        <f t="shared" si="418"/>
        <v>0</v>
      </c>
      <c r="I284" s="201">
        <f t="shared" si="419"/>
        <v>0</v>
      </c>
      <c r="J284" s="195">
        <f t="shared" si="420"/>
        <v>0</v>
      </c>
      <c r="K284" s="201">
        <f t="shared" si="421"/>
        <v>0</v>
      </c>
      <c r="L284" s="195">
        <f t="shared" si="422"/>
        <v>0</v>
      </c>
      <c r="M284" s="201">
        <f t="shared" si="423"/>
        <v>0</v>
      </c>
      <c r="N284" s="195">
        <f t="shared" si="424"/>
        <v>0</v>
      </c>
      <c r="O284" s="201">
        <f t="shared" si="425"/>
        <v>0</v>
      </c>
      <c r="P284" s="195">
        <f t="shared" si="426"/>
        <v>0</v>
      </c>
      <c r="Q284" s="201">
        <f t="shared" si="427"/>
        <v>0</v>
      </c>
      <c r="R284" s="195">
        <f t="shared" si="428"/>
        <v>0</v>
      </c>
      <c r="S284" s="201">
        <f t="shared" si="429"/>
        <v>0</v>
      </c>
      <c r="T284" s="195">
        <f t="shared" ref="T284:T291" si="454">SUM(B284,D284,F284,H284,J284,L284,N284,P284,R284,)</f>
        <v>67</v>
      </c>
      <c r="U284" s="201">
        <f t="shared" ref="U284:U291" si="455">SUM(C284,E284,G284,I284,K284,M284,O284,Q284,S284)</f>
        <v>0</v>
      </c>
      <c r="V284" s="26"/>
      <c r="W284" s="4"/>
      <c r="X284">
        <f t="shared" si="430"/>
        <v>0</v>
      </c>
      <c r="Y284">
        <f t="shared" si="431"/>
        <v>0</v>
      </c>
      <c r="Z284">
        <f t="shared" si="432"/>
        <v>0</v>
      </c>
      <c r="AA284">
        <f t="shared" si="433"/>
        <v>0</v>
      </c>
      <c r="AB284">
        <f t="shared" si="434"/>
        <v>0</v>
      </c>
      <c r="AC284">
        <f t="shared" si="435"/>
        <v>0</v>
      </c>
      <c r="AD284">
        <f t="shared" si="436"/>
        <v>0</v>
      </c>
      <c r="AE284">
        <f t="shared" si="437"/>
        <v>0</v>
      </c>
      <c r="AF284">
        <f t="shared" si="438"/>
        <v>0</v>
      </c>
      <c r="AG284">
        <f t="shared" si="439"/>
        <v>0</v>
      </c>
      <c r="AH284">
        <f t="shared" si="440"/>
        <v>0</v>
      </c>
      <c r="AI284">
        <f t="shared" si="441"/>
        <v>0</v>
      </c>
      <c r="AL284">
        <f t="shared" si="442"/>
        <v>0</v>
      </c>
      <c r="AM284">
        <f t="shared" si="443"/>
        <v>0</v>
      </c>
      <c r="AN284">
        <f t="shared" si="444"/>
        <v>0</v>
      </c>
      <c r="AO284">
        <f t="shared" si="445"/>
        <v>0</v>
      </c>
      <c r="AP284">
        <f t="shared" si="446"/>
        <v>0</v>
      </c>
      <c r="AQ284">
        <f t="shared" si="447"/>
        <v>0</v>
      </c>
      <c r="AR284">
        <f t="shared" si="448"/>
        <v>0</v>
      </c>
      <c r="AS284">
        <f t="shared" si="449"/>
        <v>0</v>
      </c>
      <c r="AT284">
        <f t="shared" si="450"/>
        <v>0</v>
      </c>
      <c r="AU284">
        <f t="shared" si="451"/>
        <v>0</v>
      </c>
      <c r="AV284">
        <f t="shared" si="452"/>
        <v>0</v>
      </c>
      <c r="AW284">
        <f t="shared" si="453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195">
        <f t="shared" si="412"/>
        <v>70</v>
      </c>
      <c r="C285" s="201">
        <f t="shared" si="413"/>
        <v>1</v>
      </c>
      <c r="D285" s="195">
        <f t="shared" si="414"/>
        <v>6</v>
      </c>
      <c r="E285" s="201">
        <f t="shared" si="415"/>
        <v>0</v>
      </c>
      <c r="F285" s="195">
        <f t="shared" si="416"/>
        <v>0</v>
      </c>
      <c r="G285" s="201">
        <f t="shared" si="417"/>
        <v>0</v>
      </c>
      <c r="H285" s="195">
        <f t="shared" si="418"/>
        <v>0</v>
      </c>
      <c r="I285" s="201">
        <f t="shared" si="419"/>
        <v>0</v>
      </c>
      <c r="J285" s="195">
        <f t="shared" si="420"/>
        <v>0</v>
      </c>
      <c r="K285" s="201">
        <f t="shared" si="421"/>
        <v>0</v>
      </c>
      <c r="L285" s="195">
        <f t="shared" si="422"/>
        <v>0</v>
      </c>
      <c r="M285" s="201">
        <f t="shared" si="423"/>
        <v>0</v>
      </c>
      <c r="N285" s="195">
        <f t="shared" si="424"/>
        <v>0</v>
      </c>
      <c r="O285" s="201">
        <f t="shared" si="425"/>
        <v>0</v>
      </c>
      <c r="P285" s="195">
        <f t="shared" si="426"/>
        <v>0</v>
      </c>
      <c r="Q285" s="201">
        <f t="shared" si="427"/>
        <v>0</v>
      </c>
      <c r="R285" s="195">
        <f t="shared" si="428"/>
        <v>0</v>
      </c>
      <c r="S285" s="201">
        <f t="shared" si="429"/>
        <v>0</v>
      </c>
      <c r="T285" s="195">
        <f t="shared" si="454"/>
        <v>76</v>
      </c>
      <c r="U285" s="201">
        <f t="shared" si="455"/>
        <v>1</v>
      </c>
      <c r="V285" s="26"/>
      <c r="W285" s="4"/>
      <c r="X285">
        <f t="shared" si="430"/>
        <v>1</v>
      </c>
      <c r="Y285">
        <f t="shared" si="431"/>
        <v>0</v>
      </c>
      <c r="Z285">
        <f t="shared" si="432"/>
        <v>0</v>
      </c>
      <c r="AA285">
        <f t="shared" si="433"/>
        <v>0</v>
      </c>
      <c r="AB285">
        <f t="shared" si="434"/>
        <v>0</v>
      </c>
      <c r="AC285">
        <f t="shared" si="435"/>
        <v>0</v>
      </c>
      <c r="AD285">
        <f t="shared" si="436"/>
        <v>0</v>
      </c>
      <c r="AE285">
        <f t="shared" si="437"/>
        <v>0</v>
      </c>
      <c r="AF285">
        <f t="shared" si="438"/>
        <v>0</v>
      </c>
      <c r="AG285">
        <f t="shared" si="439"/>
        <v>0</v>
      </c>
      <c r="AH285">
        <f t="shared" si="440"/>
        <v>0</v>
      </c>
      <c r="AI285">
        <f t="shared" si="441"/>
        <v>0</v>
      </c>
      <c r="AL285">
        <f t="shared" si="442"/>
        <v>0</v>
      </c>
      <c r="AM285">
        <f t="shared" si="443"/>
        <v>0</v>
      </c>
      <c r="AN285">
        <f t="shared" si="444"/>
        <v>0</v>
      </c>
      <c r="AO285">
        <f t="shared" si="445"/>
        <v>0</v>
      </c>
      <c r="AP285">
        <f t="shared" si="446"/>
        <v>0</v>
      </c>
      <c r="AQ285">
        <f t="shared" si="447"/>
        <v>0</v>
      </c>
      <c r="AR285">
        <f t="shared" si="448"/>
        <v>0</v>
      </c>
      <c r="AS285">
        <f t="shared" si="449"/>
        <v>0</v>
      </c>
      <c r="AT285">
        <f t="shared" si="450"/>
        <v>0</v>
      </c>
      <c r="AU285">
        <f t="shared" si="451"/>
        <v>0</v>
      </c>
      <c r="AV285">
        <f t="shared" si="452"/>
        <v>0</v>
      </c>
      <c r="AW285">
        <f t="shared" si="453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195">
        <f t="shared" si="412"/>
        <v>67</v>
      </c>
      <c r="C286" s="201">
        <f t="shared" si="413"/>
        <v>0</v>
      </c>
      <c r="D286" s="195">
        <f t="shared" si="414"/>
        <v>9</v>
      </c>
      <c r="E286" s="201">
        <f t="shared" si="415"/>
        <v>0</v>
      </c>
      <c r="F286" s="195">
        <f t="shared" si="416"/>
        <v>1</v>
      </c>
      <c r="G286" s="201">
        <f t="shared" si="417"/>
        <v>0</v>
      </c>
      <c r="H286" s="195">
        <f t="shared" si="418"/>
        <v>0</v>
      </c>
      <c r="I286" s="201">
        <f t="shared" si="419"/>
        <v>0</v>
      </c>
      <c r="J286" s="195">
        <f t="shared" si="420"/>
        <v>0</v>
      </c>
      <c r="K286" s="201">
        <f t="shared" si="421"/>
        <v>0</v>
      </c>
      <c r="L286" s="195">
        <f t="shared" si="422"/>
        <v>0</v>
      </c>
      <c r="M286" s="201">
        <f t="shared" si="423"/>
        <v>0</v>
      </c>
      <c r="N286" s="195">
        <f t="shared" si="424"/>
        <v>0</v>
      </c>
      <c r="O286" s="201">
        <f t="shared" si="425"/>
        <v>0</v>
      </c>
      <c r="P286" s="195">
        <f t="shared" si="426"/>
        <v>0</v>
      </c>
      <c r="Q286" s="201">
        <f t="shared" si="427"/>
        <v>0</v>
      </c>
      <c r="R286" s="195">
        <f t="shared" si="428"/>
        <v>0</v>
      </c>
      <c r="S286" s="201">
        <f t="shared" si="429"/>
        <v>0</v>
      </c>
      <c r="T286" s="195">
        <f t="shared" si="454"/>
        <v>77</v>
      </c>
      <c r="U286" s="201">
        <f t="shared" si="455"/>
        <v>0</v>
      </c>
      <c r="V286" s="26"/>
      <c r="W286" s="4"/>
      <c r="X286">
        <f t="shared" si="430"/>
        <v>11</v>
      </c>
      <c r="Y286">
        <f t="shared" si="431"/>
        <v>0</v>
      </c>
      <c r="Z286">
        <f t="shared" si="432"/>
        <v>0</v>
      </c>
      <c r="AA286">
        <f t="shared" si="433"/>
        <v>0</v>
      </c>
      <c r="AB286">
        <f t="shared" si="434"/>
        <v>0</v>
      </c>
      <c r="AC286">
        <f t="shared" si="435"/>
        <v>0</v>
      </c>
      <c r="AD286">
        <f t="shared" si="436"/>
        <v>0</v>
      </c>
      <c r="AE286">
        <f t="shared" si="437"/>
        <v>0</v>
      </c>
      <c r="AF286">
        <f t="shared" si="438"/>
        <v>0</v>
      </c>
      <c r="AG286">
        <f t="shared" si="439"/>
        <v>0</v>
      </c>
      <c r="AH286">
        <f t="shared" si="440"/>
        <v>0</v>
      </c>
      <c r="AI286">
        <f t="shared" si="441"/>
        <v>0</v>
      </c>
      <c r="AL286">
        <f t="shared" si="442"/>
        <v>0</v>
      </c>
      <c r="AM286">
        <f t="shared" si="443"/>
        <v>0</v>
      </c>
      <c r="AN286">
        <f t="shared" si="444"/>
        <v>0</v>
      </c>
      <c r="AO286">
        <f t="shared" si="445"/>
        <v>0</v>
      </c>
      <c r="AP286">
        <f t="shared" si="446"/>
        <v>0</v>
      </c>
      <c r="AQ286">
        <f t="shared" si="447"/>
        <v>0</v>
      </c>
      <c r="AR286">
        <f t="shared" si="448"/>
        <v>0</v>
      </c>
      <c r="AS286">
        <f t="shared" si="449"/>
        <v>0</v>
      </c>
      <c r="AT286">
        <f t="shared" si="450"/>
        <v>0</v>
      </c>
      <c r="AU286">
        <f t="shared" si="451"/>
        <v>0</v>
      </c>
      <c r="AV286">
        <f t="shared" si="452"/>
        <v>0</v>
      </c>
      <c r="AW286">
        <f t="shared" si="453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195">
        <f t="shared" si="412"/>
        <v>52</v>
      </c>
      <c r="C287" s="201">
        <f t="shared" si="413"/>
        <v>0</v>
      </c>
      <c r="D287" s="195">
        <f t="shared" si="414"/>
        <v>9</v>
      </c>
      <c r="E287" s="201">
        <f t="shared" si="415"/>
        <v>1</v>
      </c>
      <c r="F287" s="195">
        <f t="shared" si="416"/>
        <v>0</v>
      </c>
      <c r="G287" s="201">
        <f t="shared" si="417"/>
        <v>0</v>
      </c>
      <c r="H287" s="195">
        <f t="shared" si="418"/>
        <v>0</v>
      </c>
      <c r="I287" s="201">
        <f t="shared" si="419"/>
        <v>0</v>
      </c>
      <c r="J287" s="195">
        <f t="shared" si="420"/>
        <v>0</v>
      </c>
      <c r="K287" s="201">
        <f t="shared" si="421"/>
        <v>0</v>
      </c>
      <c r="L287" s="195">
        <f t="shared" si="422"/>
        <v>0</v>
      </c>
      <c r="M287" s="201">
        <f t="shared" si="423"/>
        <v>0</v>
      </c>
      <c r="N287" s="195">
        <f t="shared" si="424"/>
        <v>0</v>
      </c>
      <c r="O287" s="201">
        <f t="shared" si="425"/>
        <v>0</v>
      </c>
      <c r="P287" s="195">
        <f t="shared" si="426"/>
        <v>0</v>
      </c>
      <c r="Q287" s="201">
        <f t="shared" si="427"/>
        <v>0</v>
      </c>
      <c r="R287" s="195">
        <f t="shared" si="428"/>
        <v>0</v>
      </c>
      <c r="S287" s="201">
        <f t="shared" si="429"/>
        <v>0</v>
      </c>
      <c r="T287" s="195">
        <f t="shared" si="454"/>
        <v>61</v>
      </c>
      <c r="U287" s="201">
        <f t="shared" si="455"/>
        <v>1</v>
      </c>
      <c r="V287" s="26"/>
      <c r="W287" s="4"/>
      <c r="X287">
        <f t="shared" si="430"/>
        <v>19</v>
      </c>
      <c r="Y287">
        <f t="shared" si="431"/>
        <v>2</v>
      </c>
      <c r="Z287">
        <f t="shared" si="432"/>
        <v>0</v>
      </c>
      <c r="AA287">
        <f t="shared" si="433"/>
        <v>0</v>
      </c>
      <c r="AB287">
        <f t="shared" si="434"/>
        <v>0</v>
      </c>
      <c r="AC287">
        <f t="shared" si="435"/>
        <v>0</v>
      </c>
      <c r="AD287">
        <f t="shared" si="436"/>
        <v>0</v>
      </c>
      <c r="AE287">
        <f t="shared" si="437"/>
        <v>0</v>
      </c>
      <c r="AF287">
        <f t="shared" si="438"/>
        <v>0</v>
      </c>
      <c r="AG287">
        <f t="shared" si="439"/>
        <v>0</v>
      </c>
      <c r="AH287">
        <f t="shared" si="440"/>
        <v>0</v>
      </c>
      <c r="AI287">
        <f t="shared" si="441"/>
        <v>0</v>
      </c>
      <c r="AL287">
        <f t="shared" si="442"/>
        <v>0</v>
      </c>
      <c r="AM287">
        <f t="shared" si="443"/>
        <v>0</v>
      </c>
      <c r="AN287">
        <f t="shared" si="444"/>
        <v>0</v>
      </c>
      <c r="AO287">
        <f t="shared" si="445"/>
        <v>0</v>
      </c>
      <c r="AP287">
        <f t="shared" si="446"/>
        <v>0</v>
      </c>
      <c r="AQ287">
        <f t="shared" si="447"/>
        <v>0</v>
      </c>
      <c r="AR287">
        <f t="shared" si="448"/>
        <v>0</v>
      </c>
      <c r="AS287">
        <f t="shared" si="449"/>
        <v>0</v>
      </c>
      <c r="AT287">
        <f t="shared" si="450"/>
        <v>0</v>
      </c>
      <c r="AU287">
        <f t="shared" si="451"/>
        <v>0</v>
      </c>
      <c r="AV287">
        <f t="shared" si="452"/>
        <v>0</v>
      </c>
      <c r="AW287">
        <f t="shared" si="453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195">
        <f t="shared" si="412"/>
        <v>42</v>
      </c>
      <c r="C288" s="201">
        <f t="shared" si="413"/>
        <v>2</v>
      </c>
      <c r="D288" s="195">
        <f t="shared" si="414"/>
        <v>10</v>
      </c>
      <c r="E288" s="201">
        <f t="shared" si="415"/>
        <v>1</v>
      </c>
      <c r="F288" s="195">
        <f t="shared" si="416"/>
        <v>2</v>
      </c>
      <c r="G288" s="201">
        <f t="shared" si="417"/>
        <v>0</v>
      </c>
      <c r="H288" s="195">
        <f t="shared" si="418"/>
        <v>0</v>
      </c>
      <c r="I288" s="201">
        <f t="shared" si="419"/>
        <v>0</v>
      </c>
      <c r="J288" s="195">
        <f t="shared" si="420"/>
        <v>0</v>
      </c>
      <c r="K288" s="201">
        <f t="shared" si="421"/>
        <v>0</v>
      </c>
      <c r="L288" s="195">
        <f t="shared" si="422"/>
        <v>0</v>
      </c>
      <c r="M288" s="201">
        <f t="shared" si="423"/>
        <v>0</v>
      </c>
      <c r="N288" s="195">
        <f t="shared" si="424"/>
        <v>0</v>
      </c>
      <c r="O288" s="201">
        <f t="shared" si="425"/>
        <v>0</v>
      </c>
      <c r="P288" s="195">
        <f t="shared" si="426"/>
        <v>0</v>
      </c>
      <c r="Q288" s="201">
        <f t="shared" si="427"/>
        <v>0</v>
      </c>
      <c r="R288" s="195">
        <f t="shared" si="428"/>
        <v>0</v>
      </c>
      <c r="S288" s="201">
        <f t="shared" si="429"/>
        <v>0</v>
      </c>
      <c r="T288" s="195">
        <f t="shared" si="454"/>
        <v>54</v>
      </c>
      <c r="U288" s="201">
        <f t="shared" si="455"/>
        <v>3</v>
      </c>
      <c r="V288" s="26"/>
      <c r="W288" s="4"/>
      <c r="X288">
        <f t="shared" si="430"/>
        <v>40</v>
      </c>
      <c r="Y288">
        <f t="shared" si="431"/>
        <v>2</v>
      </c>
      <c r="Z288">
        <f t="shared" si="432"/>
        <v>0</v>
      </c>
      <c r="AA288">
        <f t="shared" si="433"/>
        <v>0</v>
      </c>
      <c r="AB288">
        <f t="shared" si="434"/>
        <v>0</v>
      </c>
      <c r="AC288">
        <f t="shared" si="435"/>
        <v>0</v>
      </c>
      <c r="AD288">
        <f t="shared" si="436"/>
        <v>0</v>
      </c>
      <c r="AE288">
        <f t="shared" si="437"/>
        <v>0</v>
      </c>
      <c r="AF288">
        <f t="shared" si="438"/>
        <v>0</v>
      </c>
      <c r="AG288">
        <f t="shared" si="439"/>
        <v>0</v>
      </c>
      <c r="AH288">
        <f t="shared" si="440"/>
        <v>0</v>
      </c>
      <c r="AI288">
        <f t="shared" si="441"/>
        <v>0</v>
      </c>
      <c r="AL288">
        <f t="shared" si="442"/>
        <v>0</v>
      </c>
      <c r="AM288">
        <f t="shared" si="443"/>
        <v>0</v>
      </c>
      <c r="AN288">
        <f t="shared" si="444"/>
        <v>0</v>
      </c>
      <c r="AO288">
        <f t="shared" si="445"/>
        <v>0</v>
      </c>
      <c r="AP288">
        <f t="shared" si="446"/>
        <v>0</v>
      </c>
      <c r="AQ288">
        <f t="shared" si="447"/>
        <v>0</v>
      </c>
      <c r="AR288">
        <f t="shared" si="448"/>
        <v>0</v>
      </c>
      <c r="AS288">
        <f t="shared" si="449"/>
        <v>0</v>
      </c>
      <c r="AT288">
        <f t="shared" si="450"/>
        <v>0</v>
      </c>
      <c r="AU288">
        <f t="shared" si="451"/>
        <v>0</v>
      </c>
      <c r="AV288">
        <f t="shared" si="452"/>
        <v>0</v>
      </c>
      <c r="AW288">
        <f t="shared" si="453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195">
        <f t="shared" si="412"/>
        <v>25</v>
      </c>
      <c r="C289" s="201">
        <f t="shared" si="413"/>
        <v>0</v>
      </c>
      <c r="D289" s="195">
        <f t="shared" si="414"/>
        <v>4</v>
      </c>
      <c r="E289" s="201">
        <f t="shared" si="415"/>
        <v>0</v>
      </c>
      <c r="F289" s="195">
        <f t="shared" si="416"/>
        <v>0</v>
      </c>
      <c r="G289" s="201">
        <f t="shared" si="417"/>
        <v>0</v>
      </c>
      <c r="H289" s="195">
        <f t="shared" si="418"/>
        <v>0</v>
      </c>
      <c r="I289" s="201">
        <f t="shared" si="419"/>
        <v>0</v>
      </c>
      <c r="J289" s="195">
        <f t="shared" si="420"/>
        <v>0</v>
      </c>
      <c r="K289" s="201">
        <f t="shared" si="421"/>
        <v>0</v>
      </c>
      <c r="L289" s="195">
        <f t="shared" si="422"/>
        <v>0</v>
      </c>
      <c r="M289" s="201">
        <f t="shared" si="423"/>
        <v>0</v>
      </c>
      <c r="N289" s="195">
        <f t="shared" si="424"/>
        <v>0</v>
      </c>
      <c r="O289" s="201">
        <f t="shared" si="425"/>
        <v>0</v>
      </c>
      <c r="P289" s="195">
        <f t="shared" si="426"/>
        <v>0</v>
      </c>
      <c r="Q289" s="201">
        <f t="shared" si="427"/>
        <v>0</v>
      </c>
      <c r="R289" s="195">
        <f t="shared" si="428"/>
        <v>0</v>
      </c>
      <c r="S289" s="201">
        <f t="shared" si="429"/>
        <v>0</v>
      </c>
      <c r="T289" s="195">
        <f t="shared" si="454"/>
        <v>29</v>
      </c>
      <c r="U289" s="201">
        <f t="shared" si="455"/>
        <v>0</v>
      </c>
      <c r="V289" s="26"/>
      <c r="W289" s="4"/>
      <c r="X289">
        <f t="shared" si="430"/>
        <v>37</v>
      </c>
      <c r="Y289">
        <f t="shared" si="431"/>
        <v>2</v>
      </c>
      <c r="Z289">
        <f t="shared" si="432"/>
        <v>0</v>
      </c>
      <c r="AA289">
        <f t="shared" si="433"/>
        <v>0</v>
      </c>
      <c r="AB289">
        <f t="shared" si="434"/>
        <v>0</v>
      </c>
      <c r="AC289">
        <f t="shared" si="435"/>
        <v>0</v>
      </c>
      <c r="AD289">
        <f t="shared" si="436"/>
        <v>0</v>
      </c>
      <c r="AE289">
        <f t="shared" si="437"/>
        <v>0</v>
      </c>
      <c r="AF289">
        <f t="shared" si="438"/>
        <v>0</v>
      </c>
      <c r="AG289">
        <f t="shared" si="439"/>
        <v>0</v>
      </c>
      <c r="AH289">
        <f t="shared" si="440"/>
        <v>0</v>
      </c>
      <c r="AI289">
        <f t="shared" si="441"/>
        <v>0</v>
      </c>
      <c r="AL289">
        <f t="shared" si="442"/>
        <v>2</v>
      </c>
      <c r="AM289">
        <f t="shared" si="443"/>
        <v>0</v>
      </c>
      <c r="AN289">
        <f t="shared" si="444"/>
        <v>0</v>
      </c>
      <c r="AO289">
        <f t="shared" si="445"/>
        <v>0</v>
      </c>
      <c r="AP289">
        <f t="shared" si="446"/>
        <v>0</v>
      </c>
      <c r="AQ289">
        <f t="shared" si="447"/>
        <v>0</v>
      </c>
      <c r="AR289">
        <f t="shared" si="448"/>
        <v>0</v>
      </c>
      <c r="AS289">
        <f t="shared" si="449"/>
        <v>0</v>
      </c>
      <c r="AT289">
        <f t="shared" si="450"/>
        <v>0</v>
      </c>
      <c r="AU289">
        <f t="shared" si="451"/>
        <v>0</v>
      </c>
      <c r="AV289">
        <f t="shared" si="452"/>
        <v>0</v>
      </c>
      <c r="AW289">
        <f t="shared" si="453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195">
        <f t="shared" si="412"/>
        <v>16</v>
      </c>
      <c r="C290" s="201">
        <f t="shared" si="413"/>
        <v>1</v>
      </c>
      <c r="D290" s="195">
        <f t="shared" si="414"/>
        <v>3</v>
      </c>
      <c r="E290" s="201">
        <f t="shared" si="415"/>
        <v>0</v>
      </c>
      <c r="F290" s="195">
        <f t="shared" si="416"/>
        <v>1</v>
      </c>
      <c r="G290" s="201">
        <f t="shared" si="417"/>
        <v>0</v>
      </c>
      <c r="H290" s="195">
        <f t="shared" si="418"/>
        <v>0</v>
      </c>
      <c r="I290" s="201">
        <f t="shared" si="419"/>
        <v>0</v>
      </c>
      <c r="J290" s="195">
        <f t="shared" si="420"/>
        <v>0</v>
      </c>
      <c r="K290" s="201">
        <f t="shared" si="421"/>
        <v>0</v>
      </c>
      <c r="L290" s="195">
        <f t="shared" si="422"/>
        <v>0</v>
      </c>
      <c r="M290" s="201">
        <f t="shared" si="423"/>
        <v>0</v>
      </c>
      <c r="N290" s="195">
        <f t="shared" si="424"/>
        <v>0</v>
      </c>
      <c r="O290" s="201">
        <f t="shared" si="425"/>
        <v>0</v>
      </c>
      <c r="P290" s="195">
        <f t="shared" si="426"/>
        <v>0</v>
      </c>
      <c r="Q290" s="201">
        <f t="shared" si="427"/>
        <v>0</v>
      </c>
      <c r="R290" s="195">
        <f t="shared" si="428"/>
        <v>0</v>
      </c>
      <c r="S290" s="201">
        <f t="shared" si="429"/>
        <v>0</v>
      </c>
      <c r="T290" s="195">
        <f t="shared" si="454"/>
        <v>20</v>
      </c>
      <c r="U290" s="201">
        <f t="shared" si="455"/>
        <v>1</v>
      </c>
      <c r="V290" s="26"/>
      <c r="W290" s="4"/>
      <c r="X290">
        <f t="shared" si="430"/>
        <v>37</v>
      </c>
      <c r="Y290">
        <f t="shared" si="431"/>
        <v>2</v>
      </c>
      <c r="Z290">
        <f t="shared" si="432"/>
        <v>0</v>
      </c>
      <c r="AA290">
        <f t="shared" si="433"/>
        <v>0</v>
      </c>
      <c r="AB290">
        <f t="shared" si="434"/>
        <v>0</v>
      </c>
      <c r="AC290">
        <f t="shared" si="435"/>
        <v>0</v>
      </c>
      <c r="AD290">
        <f t="shared" si="436"/>
        <v>0</v>
      </c>
      <c r="AE290">
        <f t="shared" si="437"/>
        <v>0</v>
      </c>
      <c r="AF290">
        <f t="shared" si="438"/>
        <v>0</v>
      </c>
      <c r="AG290">
        <f t="shared" si="439"/>
        <v>0</v>
      </c>
      <c r="AH290">
        <f t="shared" si="440"/>
        <v>0</v>
      </c>
      <c r="AI290">
        <f t="shared" si="441"/>
        <v>0</v>
      </c>
      <c r="AL290">
        <f t="shared" si="442"/>
        <v>1</v>
      </c>
      <c r="AM290">
        <f t="shared" si="443"/>
        <v>0</v>
      </c>
      <c r="AN290">
        <f t="shared" si="444"/>
        <v>0</v>
      </c>
      <c r="AO290">
        <f t="shared" si="445"/>
        <v>0</v>
      </c>
      <c r="AP290">
        <f t="shared" si="446"/>
        <v>0</v>
      </c>
      <c r="AQ290">
        <f t="shared" si="447"/>
        <v>0</v>
      </c>
      <c r="AR290">
        <f t="shared" si="448"/>
        <v>0</v>
      </c>
      <c r="AS290">
        <f t="shared" si="449"/>
        <v>0</v>
      </c>
      <c r="AT290">
        <f t="shared" si="450"/>
        <v>0</v>
      </c>
      <c r="AU290">
        <f t="shared" si="451"/>
        <v>0</v>
      </c>
      <c r="AV290">
        <f t="shared" si="452"/>
        <v>0</v>
      </c>
      <c r="AW290">
        <f t="shared" si="453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195">
        <f t="shared" si="412"/>
        <v>14</v>
      </c>
      <c r="C291" s="201">
        <f t="shared" si="413"/>
        <v>1</v>
      </c>
      <c r="D291" s="195">
        <f t="shared" si="414"/>
        <v>3</v>
      </c>
      <c r="E291" s="201">
        <f t="shared" si="415"/>
        <v>0</v>
      </c>
      <c r="F291" s="195">
        <f t="shared" si="416"/>
        <v>0</v>
      </c>
      <c r="G291" s="201">
        <f t="shared" si="417"/>
        <v>0</v>
      </c>
      <c r="H291" s="195">
        <f t="shared" si="418"/>
        <v>0</v>
      </c>
      <c r="I291" s="201">
        <f t="shared" si="419"/>
        <v>0</v>
      </c>
      <c r="J291" s="195">
        <f t="shared" si="420"/>
        <v>0</v>
      </c>
      <c r="K291" s="201">
        <f t="shared" si="421"/>
        <v>0</v>
      </c>
      <c r="L291" s="195">
        <f t="shared" si="422"/>
        <v>0</v>
      </c>
      <c r="M291" s="201">
        <f t="shared" si="423"/>
        <v>0</v>
      </c>
      <c r="N291" s="195">
        <f t="shared" si="424"/>
        <v>0</v>
      </c>
      <c r="O291" s="201">
        <f t="shared" si="425"/>
        <v>0</v>
      </c>
      <c r="P291" s="195">
        <f t="shared" si="426"/>
        <v>0</v>
      </c>
      <c r="Q291" s="201">
        <f t="shared" si="427"/>
        <v>0</v>
      </c>
      <c r="R291" s="195">
        <f t="shared" si="428"/>
        <v>0</v>
      </c>
      <c r="S291" s="201">
        <f t="shared" si="429"/>
        <v>0</v>
      </c>
      <c r="T291" s="195">
        <f t="shared" si="454"/>
        <v>17</v>
      </c>
      <c r="U291" s="201">
        <f t="shared" si="455"/>
        <v>1</v>
      </c>
      <c r="V291" s="26"/>
      <c r="W291" s="4"/>
      <c r="X291">
        <f t="shared" si="430"/>
        <v>48</v>
      </c>
      <c r="Y291">
        <f t="shared" si="431"/>
        <v>3</v>
      </c>
      <c r="Z291">
        <f t="shared" si="432"/>
        <v>0</v>
      </c>
      <c r="AA291">
        <f t="shared" si="433"/>
        <v>0</v>
      </c>
      <c r="AB291">
        <f t="shared" si="434"/>
        <v>0</v>
      </c>
      <c r="AC291">
        <f t="shared" si="435"/>
        <v>0</v>
      </c>
      <c r="AD291">
        <f t="shared" si="436"/>
        <v>0</v>
      </c>
      <c r="AE291">
        <f t="shared" si="437"/>
        <v>0</v>
      </c>
      <c r="AF291">
        <f t="shared" si="438"/>
        <v>0</v>
      </c>
      <c r="AG291">
        <f t="shared" si="439"/>
        <v>0</v>
      </c>
      <c r="AH291">
        <f t="shared" si="440"/>
        <v>0</v>
      </c>
      <c r="AI291">
        <f t="shared" si="441"/>
        <v>0</v>
      </c>
      <c r="AL291">
        <f t="shared" si="442"/>
        <v>4</v>
      </c>
      <c r="AM291">
        <f t="shared" si="443"/>
        <v>0</v>
      </c>
      <c r="AN291">
        <f t="shared" si="444"/>
        <v>0</v>
      </c>
      <c r="AO291">
        <f t="shared" si="445"/>
        <v>0</v>
      </c>
      <c r="AP291">
        <f t="shared" si="446"/>
        <v>0</v>
      </c>
      <c r="AQ291">
        <f t="shared" si="447"/>
        <v>0</v>
      </c>
      <c r="AR291">
        <f t="shared" si="448"/>
        <v>0</v>
      </c>
      <c r="AS291">
        <f t="shared" si="449"/>
        <v>0</v>
      </c>
      <c r="AT291">
        <f t="shared" si="450"/>
        <v>0</v>
      </c>
      <c r="AU291">
        <f t="shared" si="451"/>
        <v>0</v>
      </c>
      <c r="AV291">
        <f t="shared" si="452"/>
        <v>0</v>
      </c>
      <c r="AW291">
        <f t="shared" si="453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196">
        <f t="shared" ref="B292:Q292" si="456">SUM(B268:B291)</f>
        <v>719</v>
      </c>
      <c r="C292" s="202">
        <f t="shared" si="456"/>
        <v>12</v>
      </c>
      <c r="D292" s="196">
        <f t="shared" si="456"/>
        <v>85</v>
      </c>
      <c r="E292" s="202">
        <f t="shared" si="456"/>
        <v>2</v>
      </c>
      <c r="F292" s="196">
        <f t="shared" si="456"/>
        <v>5</v>
      </c>
      <c r="G292" s="202">
        <f t="shared" si="456"/>
        <v>0</v>
      </c>
      <c r="H292" s="196">
        <f t="shared" si="456"/>
        <v>0</v>
      </c>
      <c r="I292" s="202">
        <f t="shared" si="456"/>
        <v>0</v>
      </c>
      <c r="J292" s="196">
        <f t="shared" si="456"/>
        <v>0</v>
      </c>
      <c r="K292" s="202">
        <f t="shared" si="456"/>
        <v>0</v>
      </c>
      <c r="L292" s="196">
        <f t="shared" si="456"/>
        <v>0</v>
      </c>
      <c r="M292" s="202">
        <f t="shared" si="456"/>
        <v>0</v>
      </c>
      <c r="N292" s="196">
        <f t="shared" si="456"/>
        <v>0</v>
      </c>
      <c r="O292" s="202">
        <f t="shared" si="456"/>
        <v>0</v>
      </c>
      <c r="P292" s="196">
        <f t="shared" si="456"/>
        <v>0</v>
      </c>
      <c r="Q292" s="202">
        <f t="shared" si="456"/>
        <v>0</v>
      </c>
      <c r="R292" s="196">
        <f>SUM(R268:R291)</f>
        <v>0</v>
      </c>
      <c r="S292" s="202">
        <f>SUM(S268:S291)</f>
        <v>0</v>
      </c>
      <c r="T292" s="196">
        <f>SUM(T268:T291)</f>
        <v>809</v>
      </c>
      <c r="U292" s="202">
        <f>SUM(U268:U291)</f>
        <v>14</v>
      </c>
      <c r="V292" s="26"/>
      <c r="W292" s="4"/>
      <c r="X292">
        <f t="shared" si="430"/>
        <v>34</v>
      </c>
      <c r="Y292">
        <f t="shared" si="431"/>
        <v>3</v>
      </c>
      <c r="Z292">
        <f t="shared" si="432"/>
        <v>0</v>
      </c>
      <c r="AA292">
        <f t="shared" si="433"/>
        <v>0</v>
      </c>
      <c r="AB292">
        <f t="shared" si="434"/>
        <v>0</v>
      </c>
      <c r="AC292">
        <f t="shared" si="435"/>
        <v>0</v>
      </c>
      <c r="AD292">
        <f t="shared" si="436"/>
        <v>0</v>
      </c>
      <c r="AE292">
        <f t="shared" si="437"/>
        <v>0</v>
      </c>
      <c r="AF292">
        <f t="shared" si="438"/>
        <v>0</v>
      </c>
      <c r="AG292">
        <f t="shared" si="439"/>
        <v>0</v>
      </c>
      <c r="AH292">
        <f t="shared" si="440"/>
        <v>0</v>
      </c>
      <c r="AI292">
        <f t="shared" si="441"/>
        <v>0</v>
      </c>
      <c r="AL292">
        <f t="shared" si="442"/>
        <v>0</v>
      </c>
      <c r="AM292">
        <f t="shared" si="443"/>
        <v>0</v>
      </c>
      <c r="AN292">
        <f t="shared" si="444"/>
        <v>0</v>
      </c>
      <c r="AO292">
        <f t="shared" si="445"/>
        <v>0</v>
      </c>
      <c r="AP292">
        <f t="shared" si="446"/>
        <v>0</v>
      </c>
      <c r="AQ292">
        <f t="shared" si="447"/>
        <v>0</v>
      </c>
      <c r="AR292">
        <f t="shared" si="448"/>
        <v>0</v>
      </c>
      <c r="AS292">
        <f t="shared" si="449"/>
        <v>0</v>
      </c>
      <c r="AT292">
        <f t="shared" si="450"/>
        <v>0</v>
      </c>
      <c r="AU292">
        <f t="shared" si="451"/>
        <v>0</v>
      </c>
      <c r="AV292">
        <f t="shared" si="452"/>
        <v>0</v>
      </c>
      <c r="AW292">
        <f t="shared" si="453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125</v>
      </c>
      <c r="B293" s="197">
        <f>B292/T292</f>
        <v>0.88875154511742893</v>
      </c>
      <c r="C293" s="203">
        <f>C292/T292</f>
        <v>1.4833127317676144E-2</v>
      </c>
      <c r="D293" s="197">
        <f>D292/T292</f>
        <v>0.10506798516687268</v>
      </c>
      <c r="E293" s="203">
        <f>E292/T292</f>
        <v>2.472187886279357E-3</v>
      </c>
      <c r="F293" s="197">
        <f>F292/T292</f>
        <v>6.180469715698393E-3</v>
      </c>
      <c r="G293" s="203">
        <f>G292/T292</f>
        <v>0</v>
      </c>
      <c r="H293" s="197">
        <f>H292/T292</f>
        <v>0</v>
      </c>
      <c r="I293" s="203">
        <f>I292/T292</f>
        <v>0</v>
      </c>
      <c r="J293" s="197">
        <f>J292/T292</f>
        <v>0</v>
      </c>
      <c r="K293" s="203">
        <f>K292/T292</f>
        <v>0</v>
      </c>
      <c r="L293" s="197">
        <f>L292/T292</f>
        <v>0</v>
      </c>
      <c r="M293" s="203">
        <f>M292/T292</f>
        <v>0</v>
      </c>
      <c r="N293" s="197">
        <f>N292/T292</f>
        <v>0</v>
      </c>
      <c r="O293" s="203">
        <f>O292/T292</f>
        <v>0</v>
      </c>
      <c r="P293" s="197">
        <f>P292/T292</f>
        <v>0</v>
      </c>
      <c r="Q293" s="203">
        <f>Q292/T292</f>
        <v>0</v>
      </c>
      <c r="R293" s="197">
        <f>R292/T292</f>
        <v>0</v>
      </c>
      <c r="S293" s="203">
        <f>S292/T292</f>
        <v>0</v>
      </c>
      <c r="T293" s="197">
        <f>100%</f>
        <v>1</v>
      </c>
      <c r="U293" s="203">
        <f>U292/T292</f>
        <v>1.73053152039555E-2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111</v>
      </c>
      <c r="B294" s="198">
        <f t="shared" ref="B294:U294" si="457">SUM(B274:B288)</f>
        <v>645</v>
      </c>
      <c r="C294" s="204">
        <f t="shared" si="457"/>
        <v>10</v>
      </c>
      <c r="D294" s="198">
        <f t="shared" si="457"/>
        <v>74</v>
      </c>
      <c r="E294" s="204">
        <f t="shared" si="457"/>
        <v>2</v>
      </c>
      <c r="F294" s="198">
        <f t="shared" si="457"/>
        <v>4</v>
      </c>
      <c r="G294" s="204">
        <f t="shared" si="457"/>
        <v>0</v>
      </c>
      <c r="H294" s="198">
        <f t="shared" si="457"/>
        <v>0</v>
      </c>
      <c r="I294" s="204">
        <f t="shared" si="457"/>
        <v>0</v>
      </c>
      <c r="J294" s="198">
        <f t="shared" si="457"/>
        <v>0</v>
      </c>
      <c r="K294" s="204">
        <f t="shared" si="457"/>
        <v>0</v>
      </c>
      <c r="L294" s="198">
        <f t="shared" si="457"/>
        <v>0</v>
      </c>
      <c r="M294" s="204">
        <f t="shared" si="457"/>
        <v>0</v>
      </c>
      <c r="N294" s="198">
        <f t="shared" si="457"/>
        <v>0</v>
      </c>
      <c r="O294" s="204">
        <f t="shared" si="457"/>
        <v>0</v>
      </c>
      <c r="P294" s="198">
        <f t="shared" si="457"/>
        <v>0</v>
      </c>
      <c r="Q294" s="204">
        <f t="shared" si="457"/>
        <v>0</v>
      </c>
      <c r="R294" s="198">
        <f t="shared" si="457"/>
        <v>0</v>
      </c>
      <c r="S294" s="204">
        <f t="shared" si="457"/>
        <v>0</v>
      </c>
      <c r="T294" s="198">
        <f t="shared" si="457"/>
        <v>723</v>
      </c>
      <c r="U294" s="204">
        <f t="shared" si="457"/>
        <v>12</v>
      </c>
      <c r="V294" s="26"/>
      <c r="W294" s="4"/>
      <c r="X294">
        <f t="shared" ref="X294:X304" si="458">BA118</f>
        <v>30</v>
      </c>
      <c r="Y294">
        <f t="shared" ref="Y294:Y304" si="459">BB118</f>
        <v>4</v>
      </c>
      <c r="Z294">
        <f t="shared" ref="Z294:Z304" si="460">BC118</f>
        <v>1</v>
      </c>
      <c r="AA294">
        <f t="shared" ref="AA294:AA304" si="461">BD118</f>
        <v>0</v>
      </c>
      <c r="AB294">
        <f t="shared" ref="AB294:AB304" si="462">BE118</f>
        <v>0</v>
      </c>
      <c r="AC294">
        <f t="shared" ref="AC294:AC304" si="463">BF118</f>
        <v>0</v>
      </c>
      <c r="AD294">
        <f t="shared" ref="AD294:AD304" si="464">BG118</f>
        <v>0</v>
      </c>
      <c r="AE294">
        <f t="shared" ref="AE294:AE304" si="465">BH118</f>
        <v>0</v>
      </c>
      <c r="AF294">
        <f t="shared" ref="AF294:AF304" si="466">BI118</f>
        <v>0</v>
      </c>
      <c r="AG294">
        <f t="shared" ref="AG294:AG304" si="467">BJ118</f>
        <v>0</v>
      </c>
      <c r="AH294">
        <f t="shared" ref="AH294:AH304" si="468">BK118</f>
        <v>0</v>
      </c>
      <c r="AI294">
        <f t="shared" ref="AI294:AI304" si="469">BL118</f>
        <v>0</v>
      </c>
      <c r="AL294">
        <f>BN112</f>
        <v>0</v>
      </c>
      <c r="AM294">
        <f t="shared" ref="AM294:AW294" si="470">BO112</f>
        <v>0</v>
      </c>
      <c r="AN294">
        <f t="shared" si="470"/>
        <v>0</v>
      </c>
      <c r="AO294">
        <f t="shared" si="470"/>
        <v>0</v>
      </c>
      <c r="AP294">
        <f t="shared" si="470"/>
        <v>0</v>
      </c>
      <c r="AQ294">
        <f t="shared" si="470"/>
        <v>0</v>
      </c>
      <c r="AR294">
        <f t="shared" si="470"/>
        <v>0</v>
      </c>
      <c r="AS294">
        <f t="shared" si="470"/>
        <v>0</v>
      </c>
      <c r="AT294">
        <f t="shared" si="470"/>
        <v>0</v>
      </c>
      <c r="AU294">
        <f t="shared" si="470"/>
        <v>0</v>
      </c>
      <c r="AV294">
        <f t="shared" si="470"/>
        <v>0</v>
      </c>
      <c r="AW294">
        <f t="shared" si="470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112</v>
      </c>
      <c r="B295" s="199">
        <f t="shared" ref="B295:U295" si="471">B292-B294</f>
        <v>74</v>
      </c>
      <c r="C295" s="205">
        <f t="shared" si="471"/>
        <v>2</v>
      </c>
      <c r="D295" s="199">
        <f t="shared" si="471"/>
        <v>11</v>
      </c>
      <c r="E295" s="205">
        <f t="shared" si="471"/>
        <v>0</v>
      </c>
      <c r="F295" s="199">
        <f t="shared" si="471"/>
        <v>1</v>
      </c>
      <c r="G295" s="205">
        <f t="shared" si="471"/>
        <v>0</v>
      </c>
      <c r="H295" s="199">
        <f t="shared" si="471"/>
        <v>0</v>
      </c>
      <c r="I295" s="205">
        <f t="shared" si="471"/>
        <v>0</v>
      </c>
      <c r="J295" s="199">
        <f t="shared" si="471"/>
        <v>0</v>
      </c>
      <c r="K295" s="205">
        <f t="shared" si="471"/>
        <v>0</v>
      </c>
      <c r="L295" s="199">
        <f t="shared" si="471"/>
        <v>0</v>
      </c>
      <c r="M295" s="205">
        <f t="shared" si="471"/>
        <v>0</v>
      </c>
      <c r="N295" s="199">
        <f t="shared" si="471"/>
        <v>0</v>
      </c>
      <c r="O295" s="205">
        <f t="shared" si="471"/>
        <v>0</v>
      </c>
      <c r="P295" s="199">
        <f t="shared" si="471"/>
        <v>0</v>
      </c>
      <c r="Q295" s="205">
        <f t="shared" si="471"/>
        <v>0</v>
      </c>
      <c r="R295" s="199">
        <f t="shared" si="471"/>
        <v>0</v>
      </c>
      <c r="S295" s="205">
        <f t="shared" si="471"/>
        <v>0</v>
      </c>
      <c r="T295" s="199">
        <f t="shared" si="471"/>
        <v>86</v>
      </c>
      <c r="U295" s="205">
        <f t="shared" si="471"/>
        <v>2</v>
      </c>
      <c r="V295" s="26"/>
      <c r="W295" s="4"/>
      <c r="X295">
        <f t="shared" si="458"/>
        <v>42</v>
      </c>
      <c r="Y295">
        <f t="shared" si="459"/>
        <v>6</v>
      </c>
      <c r="Z295">
        <f t="shared" si="460"/>
        <v>0</v>
      </c>
      <c r="AA295">
        <f t="shared" si="461"/>
        <v>0</v>
      </c>
      <c r="AB295">
        <f t="shared" si="462"/>
        <v>0</v>
      </c>
      <c r="AC295">
        <f t="shared" si="463"/>
        <v>0</v>
      </c>
      <c r="AD295">
        <f t="shared" si="464"/>
        <v>0</v>
      </c>
      <c r="AE295">
        <f t="shared" si="465"/>
        <v>0</v>
      </c>
      <c r="AF295">
        <f t="shared" si="466"/>
        <v>0</v>
      </c>
      <c r="AG295">
        <f t="shared" si="467"/>
        <v>0</v>
      </c>
      <c r="AH295">
        <f t="shared" si="468"/>
        <v>0</v>
      </c>
      <c r="AI295">
        <f t="shared" si="469"/>
        <v>0</v>
      </c>
      <c r="AL295">
        <f t="shared" ref="AL295:AL304" si="472">BN113</f>
        <v>0</v>
      </c>
      <c r="AM295">
        <f t="shared" ref="AM295:AM304" si="473">BO113</f>
        <v>0</v>
      </c>
      <c r="AN295">
        <f t="shared" ref="AN295:AN304" si="474">BP113</f>
        <v>0</v>
      </c>
      <c r="AO295">
        <f t="shared" ref="AO295:AO304" si="475">BQ113</f>
        <v>0</v>
      </c>
      <c r="AP295">
        <f t="shared" ref="AP295:AP304" si="476">BR113</f>
        <v>0</v>
      </c>
      <c r="AQ295">
        <f t="shared" ref="AQ295:AQ304" si="477">BS113</f>
        <v>0</v>
      </c>
      <c r="AR295">
        <f t="shared" ref="AR295:AR304" si="478">BT113</f>
        <v>0</v>
      </c>
      <c r="AS295">
        <f t="shared" ref="AS295:AS304" si="479">BU113</f>
        <v>0</v>
      </c>
      <c r="AT295">
        <f t="shared" ref="AT295:AT304" si="480">BV113</f>
        <v>0</v>
      </c>
      <c r="AU295">
        <f t="shared" ref="AU295:AU304" si="481">BW113</f>
        <v>0</v>
      </c>
      <c r="AV295">
        <f t="shared" ref="AV295:AV304" si="482">BX113</f>
        <v>0</v>
      </c>
      <c r="AW295">
        <f t="shared" ref="AW295:AW304" si="483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795</v>
      </c>
      <c r="J296" s="56"/>
      <c r="K296" s="53"/>
      <c r="L296" s="60" t="s">
        <v>56</v>
      </c>
      <c r="M296" s="54">
        <f>U292</f>
        <v>14</v>
      </c>
      <c r="N296" s="58"/>
      <c r="O296" s="47"/>
      <c r="P296" s="51"/>
      <c r="Q296" s="48"/>
      <c r="R296" s="49" t="s">
        <v>57</v>
      </c>
      <c r="S296" s="49"/>
      <c r="T296" s="52">
        <f>I296+M296*2</f>
        <v>823</v>
      </c>
      <c r="U296" s="50"/>
      <c r="V296" s="26"/>
      <c r="W296" s="4"/>
      <c r="X296">
        <f t="shared" si="458"/>
        <v>53</v>
      </c>
      <c r="Y296">
        <f t="shared" si="459"/>
        <v>12</v>
      </c>
      <c r="Z296">
        <f t="shared" si="460"/>
        <v>0</v>
      </c>
      <c r="AA296">
        <f t="shared" si="461"/>
        <v>0</v>
      </c>
      <c r="AB296">
        <f t="shared" si="462"/>
        <v>0</v>
      </c>
      <c r="AC296">
        <f t="shared" si="463"/>
        <v>0</v>
      </c>
      <c r="AD296">
        <f t="shared" si="464"/>
        <v>0</v>
      </c>
      <c r="AE296">
        <f t="shared" si="465"/>
        <v>0</v>
      </c>
      <c r="AF296">
        <f t="shared" si="466"/>
        <v>0</v>
      </c>
      <c r="AG296">
        <f t="shared" si="467"/>
        <v>0</v>
      </c>
      <c r="AH296">
        <f t="shared" si="468"/>
        <v>0</v>
      </c>
      <c r="AI296">
        <f t="shared" si="469"/>
        <v>0</v>
      </c>
      <c r="AL296">
        <f t="shared" si="472"/>
        <v>0</v>
      </c>
      <c r="AM296">
        <f t="shared" si="473"/>
        <v>0</v>
      </c>
      <c r="AN296">
        <f t="shared" si="474"/>
        <v>0</v>
      </c>
      <c r="AO296">
        <f t="shared" si="475"/>
        <v>0</v>
      </c>
      <c r="AP296">
        <f t="shared" si="476"/>
        <v>0</v>
      </c>
      <c r="AQ296">
        <f t="shared" si="477"/>
        <v>0</v>
      </c>
      <c r="AR296">
        <f t="shared" si="478"/>
        <v>0</v>
      </c>
      <c r="AS296">
        <f t="shared" si="479"/>
        <v>0</v>
      </c>
      <c r="AT296">
        <f t="shared" si="480"/>
        <v>0</v>
      </c>
      <c r="AU296">
        <f t="shared" si="481"/>
        <v>0</v>
      </c>
      <c r="AV296">
        <f t="shared" si="482"/>
        <v>0</v>
      </c>
      <c r="AW296">
        <f t="shared" si="483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17.286773794808404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17.857142857142858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58"/>
        <v>63</v>
      </c>
      <c r="Y297">
        <f t="shared" si="459"/>
        <v>4</v>
      </c>
      <c r="Z297">
        <f t="shared" si="460"/>
        <v>0</v>
      </c>
      <c r="AA297">
        <f t="shared" si="461"/>
        <v>0</v>
      </c>
      <c r="AB297">
        <f t="shared" si="462"/>
        <v>0</v>
      </c>
      <c r="AC297">
        <f t="shared" si="463"/>
        <v>0</v>
      </c>
      <c r="AD297">
        <f t="shared" si="464"/>
        <v>0</v>
      </c>
      <c r="AE297">
        <f t="shared" si="465"/>
        <v>0</v>
      </c>
      <c r="AF297">
        <f t="shared" si="466"/>
        <v>0</v>
      </c>
      <c r="AG297">
        <f t="shared" si="467"/>
        <v>0</v>
      </c>
      <c r="AH297">
        <f t="shared" si="468"/>
        <v>0</v>
      </c>
      <c r="AI297">
        <f t="shared" si="469"/>
        <v>0</v>
      </c>
      <c r="AL297">
        <f t="shared" si="472"/>
        <v>0</v>
      </c>
      <c r="AM297">
        <f t="shared" si="473"/>
        <v>0</v>
      </c>
      <c r="AN297">
        <f t="shared" si="474"/>
        <v>0</v>
      </c>
      <c r="AO297">
        <f t="shared" si="475"/>
        <v>0</v>
      </c>
      <c r="AP297">
        <f t="shared" si="476"/>
        <v>0</v>
      </c>
      <c r="AQ297">
        <f t="shared" si="477"/>
        <v>0</v>
      </c>
      <c r="AR297">
        <f t="shared" si="478"/>
        <v>0</v>
      </c>
      <c r="AS297">
        <f t="shared" si="479"/>
        <v>0</v>
      </c>
      <c r="AT297">
        <f t="shared" si="480"/>
        <v>0</v>
      </c>
      <c r="AU297">
        <f t="shared" si="481"/>
        <v>0</v>
      </c>
      <c r="AV297">
        <f t="shared" si="482"/>
        <v>0</v>
      </c>
      <c r="AW297">
        <f t="shared" si="483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458"/>
        <v>70</v>
      </c>
      <c r="Y298">
        <f t="shared" si="459"/>
        <v>6</v>
      </c>
      <c r="Z298">
        <f t="shared" si="460"/>
        <v>0</v>
      </c>
      <c r="AA298">
        <f t="shared" si="461"/>
        <v>0</v>
      </c>
      <c r="AB298">
        <f t="shared" si="462"/>
        <v>0</v>
      </c>
      <c r="AC298">
        <f t="shared" si="463"/>
        <v>0</v>
      </c>
      <c r="AD298">
        <f t="shared" si="464"/>
        <v>0</v>
      </c>
      <c r="AE298">
        <f t="shared" si="465"/>
        <v>0</v>
      </c>
      <c r="AF298">
        <f t="shared" si="466"/>
        <v>0</v>
      </c>
      <c r="AG298">
        <f t="shared" si="467"/>
        <v>0</v>
      </c>
      <c r="AH298">
        <f t="shared" si="468"/>
        <v>0</v>
      </c>
      <c r="AI298">
        <f t="shared" si="469"/>
        <v>0</v>
      </c>
      <c r="AL298">
        <f t="shared" si="472"/>
        <v>1</v>
      </c>
      <c r="AM298">
        <f t="shared" si="473"/>
        <v>0</v>
      </c>
      <c r="AN298">
        <f t="shared" si="474"/>
        <v>0</v>
      </c>
      <c r="AO298">
        <f t="shared" si="475"/>
        <v>0</v>
      </c>
      <c r="AP298">
        <f t="shared" si="476"/>
        <v>0</v>
      </c>
      <c r="AQ298">
        <f t="shared" si="477"/>
        <v>0</v>
      </c>
      <c r="AR298">
        <f t="shared" si="478"/>
        <v>0</v>
      </c>
      <c r="AS298">
        <f t="shared" si="479"/>
        <v>0</v>
      </c>
      <c r="AT298">
        <f t="shared" si="480"/>
        <v>0</v>
      </c>
      <c r="AU298">
        <f t="shared" si="481"/>
        <v>0</v>
      </c>
      <c r="AV298">
        <f t="shared" si="482"/>
        <v>0</v>
      </c>
      <c r="AW298">
        <f t="shared" si="483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458"/>
        <v>67</v>
      </c>
      <c r="Y299">
        <f t="shared" si="459"/>
        <v>9</v>
      </c>
      <c r="Z299">
        <f t="shared" si="460"/>
        <v>1</v>
      </c>
      <c r="AA299">
        <f t="shared" si="461"/>
        <v>0</v>
      </c>
      <c r="AB299">
        <f t="shared" si="462"/>
        <v>0</v>
      </c>
      <c r="AC299">
        <f t="shared" si="463"/>
        <v>0</v>
      </c>
      <c r="AD299">
        <f t="shared" si="464"/>
        <v>0</v>
      </c>
      <c r="AE299">
        <f t="shared" si="465"/>
        <v>0</v>
      </c>
      <c r="AF299">
        <f t="shared" si="466"/>
        <v>0</v>
      </c>
      <c r="AG299">
        <f t="shared" si="467"/>
        <v>0</v>
      </c>
      <c r="AH299">
        <f t="shared" si="468"/>
        <v>0</v>
      </c>
      <c r="AI299">
        <f t="shared" si="469"/>
        <v>0</v>
      </c>
      <c r="AL299">
        <f t="shared" si="472"/>
        <v>0</v>
      </c>
      <c r="AM299">
        <f t="shared" si="473"/>
        <v>0</v>
      </c>
      <c r="AN299">
        <f t="shared" si="474"/>
        <v>0</v>
      </c>
      <c r="AO299">
        <f t="shared" si="475"/>
        <v>0</v>
      </c>
      <c r="AP299">
        <f t="shared" si="476"/>
        <v>0</v>
      </c>
      <c r="AQ299">
        <f t="shared" si="477"/>
        <v>0</v>
      </c>
      <c r="AR299">
        <f t="shared" si="478"/>
        <v>0</v>
      </c>
      <c r="AS299">
        <f t="shared" si="479"/>
        <v>0</v>
      </c>
      <c r="AT299">
        <f t="shared" si="480"/>
        <v>0</v>
      </c>
      <c r="AU299">
        <f t="shared" si="481"/>
        <v>0</v>
      </c>
      <c r="AV299">
        <f t="shared" si="482"/>
        <v>0</v>
      </c>
      <c r="AW299">
        <f t="shared" si="483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458"/>
        <v>52</v>
      </c>
      <c r="Y300">
        <f t="shared" si="459"/>
        <v>9</v>
      </c>
      <c r="Z300">
        <f t="shared" si="460"/>
        <v>0</v>
      </c>
      <c r="AA300">
        <f t="shared" si="461"/>
        <v>0</v>
      </c>
      <c r="AB300">
        <f t="shared" si="462"/>
        <v>0</v>
      </c>
      <c r="AC300">
        <f t="shared" si="463"/>
        <v>0</v>
      </c>
      <c r="AD300">
        <f t="shared" si="464"/>
        <v>0</v>
      </c>
      <c r="AE300">
        <f t="shared" si="465"/>
        <v>0</v>
      </c>
      <c r="AF300">
        <f t="shared" si="466"/>
        <v>0</v>
      </c>
      <c r="AG300">
        <f t="shared" si="467"/>
        <v>0</v>
      </c>
      <c r="AH300">
        <f t="shared" si="468"/>
        <v>0</v>
      </c>
      <c r="AI300">
        <f t="shared" si="469"/>
        <v>0</v>
      </c>
      <c r="AL300">
        <f t="shared" si="472"/>
        <v>0</v>
      </c>
      <c r="AM300">
        <f t="shared" si="473"/>
        <v>1</v>
      </c>
      <c r="AN300">
        <f t="shared" si="474"/>
        <v>0</v>
      </c>
      <c r="AO300">
        <f t="shared" si="475"/>
        <v>0</v>
      </c>
      <c r="AP300">
        <f t="shared" si="476"/>
        <v>0</v>
      </c>
      <c r="AQ300">
        <f t="shared" si="477"/>
        <v>0</v>
      </c>
      <c r="AR300">
        <f t="shared" si="478"/>
        <v>0</v>
      </c>
      <c r="AS300">
        <f t="shared" si="479"/>
        <v>0</v>
      </c>
      <c r="AT300">
        <f t="shared" si="480"/>
        <v>0</v>
      </c>
      <c r="AU300">
        <f t="shared" si="481"/>
        <v>0</v>
      </c>
      <c r="AV300">
        <f t="shared" si="482"/>
        <v>0</v>
      </c>
      <c r="AW300">
        <f t="shared" si="483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458"/>
        <v>42</v>
      </c>
      <c r="Y301">
        <f t="shared" si="459"/>
        <v>10</v>
      </c>
      <c r="Z301">
        <f t="shared" si="460"/>
        <v>2</v>
      </c>
      <c r="AA301">
        <f t="shared" si="461"/>
        <v>0</v>
      </c>
      <c r="AB301">
        <f t="shared" si="462"/>
        <v>0</v>
      </c>
      <c r="AC301">
        <f t="shared" si="463"/>
        <v>0</v>
      </c>
      <c r="AD301">
        <f t="shared" si="464"/>
        <v>0</v>
      </c>
      <c r="AE301">
        <f t="shared" si="465"/>
        <v>0</v>
      </c>
      <c r="AF301">
        <f t="shared" si="466"/>
        <v>0</v>
      </c>
      <c r="AG301">
        <f t="shared" si="467"/>
        <v>0</v>
      </c>
      <c r="AH301">
        <f t="shared" si="468"/>
        <v>0</v>
      </c>
      <c r="AI301">
        <f t="shared" si="469"/>
        <v>0</v>
      </c>
      <c r="AL301">
        <f t="shared" si="472"/>
        <v>2</v>
      </c>
      <c r="AM301">
        <f t="shared" si="473"/>
        <v>1</v>
      </c>
      <c r="AN301">
        <f t="shared" si="474"/>
        <v>0</v>
      </c>
      <c r="AO301">
        <f t="shared" si="475"/>
        <v>0</v>
      </c>
      <c r="AP301">
        <f t="shared" si="476"/>
        <v>0</v>
      </c>
      <c r="AQ301">
        <f t="shared" si="477"/>
        <v>0</v>
      </c>
      <c r="AR301">
        <f t="shared" si="478"/>
        <v>0</v>
      </c>
      <c r="AS301">
        <f t="shared" si="479"/>
        <v>0</v>
      </c>
      <c r="AT301">
        <f t="shared" si="480"/>
        <v>0</v>
      </c>
      <c r="AU301">
        <f t="shared" si="481"/>
        <v>0</v>
      </c>
      <c r="AV301">
        <f t="shared" si="482"/>
        <v>0</v>
      </c>
      <c r="AW301">
        <f t="shared" si="483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458"/>
        <v>25</v>
      </c>
      <c r="Y302">
        <f t="shared" si="459"/>
        <v>4</v>
      </c>
      <c r="Z302">
        <f t="shared" si="460"/>
        <v>0</v>
      </c>
      <c r="AA302">
        <f t="shared" si="461"/>
        <v>0</v>
      </c>
      <c r="AB302">
        <f t="shared" si="462"/>
        <v>0</v>
      </c>
      <c r="AC302">
        <f t="shared" si="463"/>
        <v>0</v>
      </c>
      <c r="AD302">
        <f t="shared" si="464"/>
        <v>0</v>
      </c>
      <c r="AE302">
        <f t="shared" si="465"/>
        <v>0</v>
      </c>
      <c r="AF302">
        <f t="shared" si="466"/>
        <v>0</v>
      </c>
      <c r="AG302">
        <f t="shared" si="467"/>
        <v>0</v>
      </c>
      <c r="AH302">
        <f t="shared" si="468"/>
        <v>0</v>
      </c>
      <c r="AI302">
        <f t="shared" si="469"/>
        <v>0</v>
      </c>
      <c r="AL302">
        <f t="shared" si="472"/>
        <v>0</v>
      </c>
      <c r="AM302">
        <f t="shared" si="473"/>
        <v>0</v>
      </c>
      <c r="AN302">
        <f t="shared" si="474"/>
        <v>0</v>
      </c>
      <c r="AO302">
        <f t="shared" si="475"/>
        <v>0</v>
      </c>
      <c r="AP302">
        <f t="shared" si="476"/>
        <v>0</v>
      </c>
      <c r="AQ302">
        <f t="shared" si="477"/>
        <v>0</v>
      </c>
      <c r="AR302">
        <f t="shared" si="478"/>
        <v>0</v>
      </c>
      <c r="AS302">
        <f t="shared" si="479"/>
        <v>0</v>
      </c>
      <c r="AT302">
        <f t="shared" si="480"/>
        <v>0</v>
      </c>
      <c r="AU302">
        <f t="shared" si="481"/>
        <v>0</v>
      </c>
      <c r="AV302">
        <f t="shared" si="482"/>
        <v>0</v>
      </c>
      <c r="AW302">
        <f t="shared" si="483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458"/>
        <v>16</v>
      </c>
      <c r="Y303">
        <f t="shared" si="459"/>
        <v>3</v>
      </c>
      <c r="Z303">
        <f t="shared" si="460"/>
        <v>1</v>
      </c>
      <c r="AA303">
        <f t="shared" si="461"/>
        <v>0</v>
      </c>
      <c r="AB303">
        <f t="shared" si="462"/>
        <v>0</v>
      </c>
      <c r="AC303">
        <f t="shared" si="463"/>
        <v>0</v>
      </c>
      <c r="AD303">
        <f t="shared" si="464"/>
        <v>0</v>
      </c>
      <c r="AE303">
        <f t="shared" si="465"/>
        <v>0</v>
      </c>
      <c r="AF303">
        <f t="shared" si="466"/>
        <v>0</v>
      </c>
      <c r="AG303">
        <f t="shared" si="467"/>
        <v>0</v>
      </c>
      <c r="AH303">
        <f t="shared" si="468"/>
        <v>0</v>
      </c>
      <c r="AI303">
        <f t="shared" si="469"/>
        <v>0</v>
      </c>
      <c r="AL303">
        <f t="shared" si="472"/>
        <v>1</v>
      </c>
      <c r="AM303">
        <f t="shared" si="473"/>
        <v>0</v>
      </c>
      <c r="AN303">
        <f t="shared" si="474"/>
        <v>0</v>
      </c>
      <c r="AO303">
        <f t="shared" si="475"/>
        <v>0</v>
      </c>
      <c r="AP303">
        <f t="shared" si="476"/>
        <v>0</v>
      </c>
      <c r="AQ303">
        <f t="shared" si="477"/>
        <v>0</v>
      </c>
      <c r="AR303">
        <f t="shared" si="478"/>
        <v>0</v>
      </c>
      <c r="AS303">
        <f t="shared" si="479"/>
        <v>0</v>
      </c>
      <c r="AT303">
        <f t="shared" si="480"/>
        <v>0</v>
      </c>
      <c r="AU303">
        <f t="shared" si="481"/>
        <v>0</v>
      </c>
      <c r="AV303">
        <f t="shared" si="482"/>
        <v>0</v>
      </c>
      <c r="AW303">
        <f t="shared" si="483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458"/>
        <v>14</v>
      </c>
      <c r="Y304">
        <f t="shared" si="459"/>
        <v>3</v>
      </c>
      <c r="Z304">
        <f t="shared" si="460"/>
        <v>0</v>
      </c>
      <c r="AA304">
        <f t="shared" si="461"/>
        <v>0</v>
      </c>
      <c r="AB304">
        <f t="shared" si="462"/>
        <v>0</v>
      </c>
      <c r="AC304">
        <f t="shared" si="463"/>
        <v>0</v>
      </c>
      <c r="AD304">
        <f t="shared" si="464"/>
        <v>0</v>
      </c>
      <c r="AE304">
        <f t="shared" si="465"/>
        <v>0</v>
      </c>
      <c r="AF304">
        <f t="shared" si="466"/>
        <v>0</v>
      </c>
      <c r="AG304">
        <f t="shared" si="467"/>
        <v>0</v>
      </c>
      <c r="AH304">
        <f t="shared" si="468"/>
        <v>0</v>
      </c>
      <c r="AI304">
        <f t="shared" si="469"/>
        <v>0</v>
      </c>
      <c r="AL304">
        <f t="shared" si="472"/>
        <v>1</v>
      </c>
      <c r="AM304">
        <f t="shared" si="473"/>
        <v>0</v>
      </c>
      <c r="AN304">
        <f t="shared" si="474"/>
        <v>0</v>
      </c>
      <c r="AO304">
        <f t="shared" si="475"/>
        <v>0</v>
      </c>
      <c r="AP304">
        <f t="shared" si="476"/>
        <v>0</v>
      </c>
      <c r="AQ304">
        <f t="shared" si="477"/>
        <v>0</v>
      </c>
      <c r="AR304">
        <f t="shared" si="478"/>
        <v>0</v>
      </c>
      <c r="AS304">
        <f t="shared" si="479"/>
        <v>0</v>
      </c>
      <c r="AT304">
        <f t="shared" si="480"/>
        <v>0</v>
      </c>
      <c r="AU304">
        <f t="shared" si="481"/>
        <v>0</v>
      </c>
      <c r="AV304">
        <f t="shared" si="482"/>
        <v>0</v>
      </c>
      <c r="AW304">
        <f t="shared" si="483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0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270" t="str">
        <f>A1</f>
        <v>Comptages vitesse TV/PL à Vincennes</v>
      </c>
      <c r="B326" s="271"/>
      <c r="C326" s="271"/>
      <c r="D326" s="271"/>
      <c r="E326" s="271"/>
      <c r="F326" s="271"/>
      <c r="G326" s="271"/>
      <c r="H326" s="271"/>
      <c r="I326" s="271"/>
      <c r="J326" s="271"/>
      <c r="K326" s="271"/>
      <c r="L326" s="271"/>
      <c r="M326" s="271"/>
      <c r="N326" s="271"/>
      <c r="O326" s="271"/>
      <c r="P326" s="271"/>
      <c r="Q326" s="271"/>
      <c r="R326" s="271"/>
      <c r="S326" s="271"/>
      <c r="T326" s="271"/>
      <c r="U326" s="272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25 septembre 2021</v>
      </c>
      <c r="I328" s="4" t="str">
        <f>I3</f>
        <v>Entre</v>
      </c>
      <c r="J328" s="105" t="str">
        <f>J3</f>
        <v>Rue de la Marseillaise</v>
      </c>
      <c r="K328" s="4"/>
      <c r="L328" s="11"/>
      <c r="M328" s="4"/>
      <c r="N328" s="4"/>
      <c r="O328" s="4" t="str">
        <f>O3</f>
        <v>Et</v>
      </c>
      <c r="P328" s="61" t="str">
        <f>P3</f>
        <v>Rue Diderot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195">
        <f t="shared" ref="B333:B343" si="484">X347</f>
        <v>11</v>
      </c>
      <c r="C333" s="201">
        <f t="shared" ref="C333:C343" si="485">AL347</f>
        <v>0</v>
      </c>
      <c r="D333" s="195">
        <f t="shared" ref="D333:D343" si="486">Y347</f>
        <v>3</v>
      </c>
      <c r="E333" s="201">
        <f t="shared" ref="E333:E343" si="487">AM347</f>
        <v>0</v>
      </c>
      <c r="F333" s="195">
        <f t="shared" ref="F333:F343" si="488">Z347</f>
        <v>0</v>
      </c>
      <c r="G333" s="201">
        <f t="shared" ref="G333:G343" si="489">AN347</f>
        <v>0</v>
      </c>
      <c r="H333" s="195">
        <f t="shared" ref="H333:H343" si="490">AA347</f>
        <v>0</v>
      </c>
      <c r="I333" s="201">
        <f t="shared" ref="I333:I343" si="491">AO347</f>
        <v>0</v>
      </c>
      <c r="J333" s="195">
        <f t="shared" ref="J333:J343" si="492">AB347</f>
        <v>0</v>
      </c>
      <c r="K333" s="201">
        <f t="shared" ref="K333:K343" si="493">AP347</f>
        <v>0</v>
      </c>
      <c r="L333" s="195">
        <f t="shared" ref="L333:L343" si="494">AC347</f>
        <v>0</v>
      </c>
      <c r="M333" s="201">
        <f t="shared" ref="M333:M343" si="495">AQ347</f>
        <v>0</v>
      </c>
      <c r="N333" s="195">
        <f t="shared" ref="N333:N343" si="496">AD347</f>
        <v>0</v>
      </c>
      <c r="O333" s="201">
        <f t="shared" ref="O333:O343" si="497">AR347</f>
        <v>0</v>
      </c>
      <c r="P333" s="195">
        <f t="shared" ref="P333:P343" si="498">AE347</f>
        <v>0</v>
      </c>
      <c r="Q333" s="201">
        <f t="shared" ref="Q333:Q343" si="499">AS347</f>
        <v>0</v>
      </c>
      <c r="R333" s="195">
        <f t="shared" ref="R333:R343" si="500">SUM(AF347:AI347)</f>
        <v>0</v>
      </c>
      <c r="S333" s="201">
        <f t="shared" ref="S333:S343" si="501">SUM(AT347:AW347)</f>
        <v>0</v>
      </c>
      <c r="T333" s="195">
        <f t="shared" ref="T333:T348" si="502">SUM(B333,D333,F333,H333,J333,L333,N333,P333,R333,)</f>
        <v>14</v>
      </c>
      <c r="U333" s="201">
        <f t="shared" ref="U333:U348" si="503">SUM(C333,E333,G333,I333,K333,M333,O333,Q333,S333)</f>
        <v>0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195">
        <f t="shared" si="484"/>
        <v>6</v>
      </c>
      <c r="C334" s="201">
        <f t="shared" si="485"/>
        <v>0</v>
      </c>
      <c r="D334" s="195">
        <f t="shared" si="486"/>
        <v>1</v>
      </c>
      <c r="E334" s="201">
        <f t="shared" si="487"/>
        <v>0</v>
      </c>
      <c r="F334" s="195">
        <f t="shared" si="488"/>
        <v>0</v>
      </c>
      <c r="G334" s="201">
        <f t="shared" si="489"/>
        <v>0</v>
      </c>
      <c r="H334" s="195">
        <f t="shared" si="490"/>
        <v>0</v>
      </c>
      <c r="I334" s="201">
        <f t="shared" si="491"/>
        <v>0</v>
      </c>
      <c r="J334" s="195">
        <f t="shared" si="492"/>
        <v>0</v>
      </c>
      <c r="K334" s="201">
        <f t="shared" si="493"/>
        <v>0</v>
      </c>
      <c r="L334" s="195">
        <f t="shared" si="494"/>
        <v>0</v>
      </c>
      <c r="M334" s="201">
        <f t="shared" si="495"/>
        <v>0</v>
      </c>
      <c r="N334" s="195">
        <f t="shared" si="496"/>
        <v>0</v>
      </c>
      <c r="O334" s="201">
        <f t="shared" si="497"/>
        <v>0</v>
      </c>
      <c r="P334" s="195">
        <f t="shared" si="498"/>
        <v>0</v>
      </c>
      <c r="Q334" s="201">
        <f t="shared" si="499"/>
        <v>0</v>
      </c>
      <c r="R334" s="195">
        <f t="shared" si="500"/>
        <v>0</v>
      </c>
      <c r="S334" s="201">
        <f t="shared" si="501"/>
        <v>0</v>
      </c>
      <c r="T334" s="195">
        <f t="shared" si="502"/>
        <v>7</v>
      </c>
      <c r="U334" s="201">
        <f t="shared" si="503"/>
        <v>0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195">
        <f t="shared" si="484"/>
        <v>6</v>
      </c>
      <c r="C335" s="201">
        <f t="shared" si="485"/>
        <v>0</v>
      </c>
      <c r="D335" s="195">
        <f t="shared" si="486"/>
        <v>1</v>
      </c>
      <c r="E335" s="201">
        <f t="shared" si="487"/>
        <v>0</v>
      </c>
      <c r="F335" s="195">
        <f t="shared" si="488"/>
        <v>0</v>
      </c>
      <c r="G335" s="201">
        <f t="shared" si="489"/>
        <v>0</v>
      </c>
      <c r="H335" s="195">
        <f t="shared" si="490"/>
        <v>0</v>
      </c>
      <c r="I335" s="201">
        <f t="shared" si="491"/>
        <v>0</v>
      </c>
      <c r="J335" s="195">
        <f t="shared" si="492"/>
        <v>0</v>
      </c>
      <c r="K335" s="201">
        <f t="shared" si="493"/>
        <v>0</v>
      </c>
      <c r="L335" s="195">
        <f t="shared" si="494"/>
        <v>0</v>
      </c>
      <c r="M335" s="201">
        <f t="shared" si="495"/>
        <v>0</v>
      </c>
      <c r="N335" s="195">
        <f t="shared" si="496"/>
        <v>0</v>
      </c>
      <c r="O335" s="201">
        <f t="shared" si="497"/>
        <v>0</v>
      </c>
      <c r="P335" s="195">
        <f t="shared" si="498"/>
        <v>0</v>
      </c>
      <c r="Q335" s="201">
        <f t="shared" si="499"/>
        <v>0</v>
      </c>
      <c r="R335" s="195">
        <f t="shared" si="500"/>
        <v>0</v>
      </c>
      <c r="S335" s="201">
        <f t="shared" si="501"/>
        <v>0</v>
      </c>
      <c r="T335" s="195">
        <f t="shared" si="502"/>
        <v>7</v>
      </c>
      <c r="U335" s="201">
        <f t="shared" si="503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195">
        <f t="shared" si="484"/>
        <v>2</v>
      </c>
      <c r="C336" s="201">
        <f t="shared" si="485"/>
        <v>0</v>
      </c>
      <c r="D336" s="195">
        <f t="shared" si="486"/>
        <v>0</v>
      </c>
      <c r="E336" s="201">
        <f t="shared" si="487"/>
        <v>0</v>
      </c>
      <c r="F336" s="195">
        <f t="shared" si="488"/>
        <v>0</v>
      </c>
      <c r="G336" s="201">
        <f t="shared" si="489"/>
        <v>0</v>
      </c>
      <c r="H336" s="195">
        <f t="shared" si="490"/>
        <v>0</v>
      </c>
      <c r="I336" s="201">
        <f t="shared" si="491"/>
        <v>0</v>
      </c>
      <c r="J336" s="195">
        <f t="shared" si="492"/>
        <v>0</v>
      </c>
      <c r="K336" s="201">
        <f t="shared" si="493"/>
        <v>0</v>
      </c>
      <c r="L336" s="195">
        <f t="shared" si="494"/>
        <v>0</v>
      </c>
      <c r="M336" s="201">
        <f t="shared" si="495"/>
        <v>0</v>
      </c>
      <c r="N336" s="195">
        <f t="shared" si="496"/>
        <v>0</v>
      </c>
      <c r="O336" s="201">
        <f t="shared" si="497"/>
        <v>0</v>
      </c>
      <c r="P336" s="195">
        <f t="shared" si="498"/>
        <v>0</v>
      </c>
      <c r="Q336" s="201">
        <f t="shared" si="499"/>
        <v>0</v>
      </c>
      <c r="R336" s="195">
        <f t="shared" si="500"/>
        <v>0</v>
      </c>
      <c r="S336" s="201">
        <f t="shared" si="501"/>
        <v>0</v>
      </c>
      <c r="T336" s="195">
        <f t="shared" si="502"/>
        <v>2</v>
      </c>
      <c r="U336" s="201">
        <f t="shared" si="503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195">
        <f t="shared" si="484"/>
        <v>1</v>
      </c>
      <c r="C337" s="201">
        <f t="shared" si="485"/>
        <v>0</v>
      </c>
      <c r="D337" s="195">
        <f t="shared" si="486"/>
        <v>0</v>
      </c>
      <c r="E337" s="201">
        <f t="shared" si="487"/>
        <v>0</v>
      </c>
      <c r="F337" s="195">
        <f t="shared" si="488"/>
        <v>0</v>
      </c>
      <c r="G337" s="201">
        <f t="shared" si="489"/>
        <v>0</v>
      </c>
      <c r="H337" s="195">
        <f t="shared" si="490"/>
        <v>0</v>
      </c>
      <c r="I337" s="201">
        <f t="shared" si="491"/>
        <v>0</v>
      </c>
      <c r="J337" s="195">
        <f t="shared" si="492"/>
        <v>0</v>
      </c>
      <c r="K337" s="201">
        <f t="shared" si="493"/>
        <v>0</v>
      </c>
      <c r="L337" s="195">
        <f t="shared" si="494"/>
        <v>0</v>
      </c>
      <c r="M337" s="201">
        <f t="shared" si="495"/>
        <v>0</v>
      </c>
      <c r="N337" s="195">
        <f t="shared" si="496"/>
        <v>0</v>
      </c>
      <c r="O337" s="201">
        <f t="shared" si="497"/>
        <v>0</v>
      </c>
      <c r="P337" s="195">
        <f t="shared" si="498"/>
        <v>0</v>
      </c>
      <c r="Q337" s="201">
        <f t="shared" si="499"/>
        <v>0</v>
      </c>
      <c r="R337" s="195">
        <f t="shared" si="500"/>
        <v>0</v>
      </c>
      <c r="S337" s="201">
        <f t="shared" si="501"/>
        <v>0</v>
      </c>
      <c r="T337" s="195">
        <f t="shared" si="502"/>
        <v>1</v>
      </c>
      <c r="U337" s="201">
        <f t="shared" si="503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195">
        <f t="shared" si="484"/>
        <v>2</v>
      </c>
      <c r="C338" s="201">
        <f t="shared" si="485"/>
        <v>0</v>
      </c>
      <c r="D338" s="195">
        <f t="shared" si="486"/>
        <v>1</v>
      </c>
      <c r="E338" s="201">
        <f t="shared" si="487"/>
        <v>0</v>
      </c>
      <c r="F338" s="195">
        <f t="shared" si="488"/>
        <v>0</v>
      </c>
      <c r="G338" s="201">
        <f t="shared" si="489"/>
        <v>0</v>
      </c>
      <c r="H338" s="195">
        <f t="shared" si="490"/>
        <v>0</v>
      </c>
      <c r="I338" s="201">
        <f t="shared" si="491"/>
        <v>0</v>
      </c>
      <c r="J338" s="195">
        <f t="shared" si="492"/>
        <v>0</v>
      </c>
      <c r="K338" s="201">
        <f t="shared" si="493"/>
        <v>0</v>
      </c>
      <c r="L338" s="195">
        <f t="shared" si="494"/>
        <v>0</v>
      </c>
      <c r="M338" s="201">
        <f t="shared" si="495"/>
        <v>0</v>
      </c>
      <c r="N338" s="195">
        <f t="shared" si="496"/>
        <v>0</v>
      </c>
      <c r="O338" s="201">
        <f t="shared" si="497"/>
        <v>0</v>
      </c>
      <c r="P338" s="195">
        <f t="shared" si="498"/>
        <v>0</v>
      </c>
      <c r="Q338" s="201">
        <f t="shared" si="499"/>
        <v>0</v>
      </c>
      <c r="R338" s="195">
        <f t="shared" si="500"/>
        <v>0</v>
      </c>
      <c r="S338" s="201">
        <f t="shared" si="501"/>
        <v>0</v>
      </c>
      <c r="T338" s="195">
        <f t="shared" si="502"/>
        <v>3</v>
      </c>
      <c r="U338" s="201">
        <f t="shared" si="503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195">
        <f t="shared" si="484"/>
        <v>8</v>
      </c>
      <c r="C339" s="201">
        <f t="shared" si="485"/>
        <v>0</v>
      </c>
      <c r="D339" s="195">
        <f t="shared" si="486"/>
        <v>2</v>
      </c>
      <c r="E339" s="201">
        <f t="shared" si="487"/>
        <v>0</v>
      </c>
      <c r="F339" s="195">
        <f t="shared" si="488"/>
        <v>0</v>
      </c>
      <c r="G339" s="201">
        <f t="shared" si="489"/>
        <v>0</v>
      </c>
      <c r="H339" s="195">
        <f t="shared" si="490"/>
        <v>0</v>
      </c>
      <c r="I339" s="201">
        <f t="shared" si="491"/>
        <v>0</v>
      </c>
      <c r="J339" s="195">
        <f t="shared" si="492"/>
        <v>0</v>
      </c>
      <c r="K339" s="201">
        <f t="shared" si="493"/>
        <v>0</v>
      </c>
      <c r="L339" s="195">
        <f t="shared" si="494"/>
        <v>0</v>
      </c>
      <c r="M339" s="201">
        <f t="shared" si="495"/>
        <v>0</v>
      </c>
      <c r="N339" s="195">
        <f t="shared" si="496"/>
        <v>0</v>
      </c>
      <c r="O339" s="201">
        <f t="shared" si="497"/>
        <v>0</v>
      </c>
      <c r="P339" s="195">
        <f t="shared" si="498"/>
        <v>0</v>
      </c>
      <c r="Q339" s="201">
        <f t="shared" si="499"/>
        <v>0</v>
      </c>
      <c r="R339" s="195">
        <f t="shared" si="500"/>
        <v>0</v>
      </c>
      <c r="S339" s="201">
        <f t="shared" si="501"/>
        <v>0</v>
      </c>
      <c r="T339" s="195">
        <f t="shared" si="502"/>
        <v>10</v>
      </c>
      <c r="U339" s="201">
        <f t="shared" si="503"/>
        <v>0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195">
        <f t="shared" si="484"/>
        <v>5</v>
      </c>
      <c r="C340" s="201">
        <f t="shared" si="485"/>
        <v>0</v>
      </c>
      <c r="D340" s="195">
        <f t="shared" si="486"/>
        <v>2</v>
      </c>
      <c r="E340" s="201">
        <f t="shared" si="487"/>
        <v>0</v>
      </c>
      <c r="F340" s="195">
        <f t="shared" si="488"/>
        <v>0</v>
      </c>
      <c r="G340" s="201">
        <f t="shared" si="489"/>
        <v>0</v>
      </c>
      <c r="H340" s="195">
        <f t="shared" si="490"/>
        <v>0</v>
      </c>
      <c r="I340" s="201">
        <f t="shared" si="491"/>
        <v>0</v>
      </c>
      <c r="J340" s="195">
        <f t="shared" si="492"/>
        <v>0</v>
      </c>
      <c r="K340" s="201">
        <f t="shared" si="493"/>
        <v>0</v>
      </c>
      <c r="L340" s="195">
        <f t="shared" si="494"/>
        <v>0</v>
      </c>
      <c r="M340" s="201">
        <f t="shared" si="495"/>
        <v>0</v>
      </c>
      <c r="N340" s="195">
        <f t="shared" si="496"/>
        <v>0</v>
      </c>
      <c r="O340" s="201">
        <f t="shared" si="497"/>
        <v>0</v>
      </c>
      <c r="P340" s="195">
        <f t="shared" si="498"/>
        <v>0</v>
      </c>
      <c r="Q340" s="201">
        <f t="shared" si="499"/>
        <v>0</v>
      </c>
      <c r="R340" s="195">
        <f t="shared" si="500"/>
        <v>0</v>
      </c>
      <c r="S340" s="201">
        <f t="shared" si="501"/>
        <v>0</v>
      </c>
      <c r="T340" s="195">
        <f t="shared" si="502"/>
        <v>7</v>
      </c>
      <c r="U340" s="201">
        <f t="shared" si="503"/>
        <v>0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195">
        <f t="shared" si="484"/>
        <v>18</v>
      </c>
      <c r="C341" s="201">
        <f t="shared" si="485"/>
        <v>1</v>
      </c>
      <c r="D341" s="195">
        <f t="shared" si="486"/>
        <v>3</v>
      </c>
      <c r="E341" s="201">
        <f t="shared" si="487"/>
        <v>0</v>
      </c>
      <c r="F341" s="195">
        <f t="shared" si="488"/>
        <v>0</v>
      </c>
      <c r="G341" s="201">
        <f t="shared" si="489"/>
        <v>0</v>
      </c>
      <c r="H341" s="195">
        <f t="shared" si="490"/>
        <v>0</v>
      </c>
      <c r="I341" s="201">
        <f t="shared" si="491"/>
        <v>0</v>
      </c>
      <c r="J341" s="195">
        <f t="shared" si="492"/>
        <v>0</v>
      </c>
      <c r="K341" s="201">
        <f t="shared" si="493"/>
        <v>0</v>
      </c>
      <c r="L341" s="195">
        <f t="shared" si="494"/>
        <v>0</v>
      </c>
      <c r="M341" s="201">
        <f t="shared" si="495"/>
        <v>0</v>
      </c>
      <c r="N341" s="195">
        <f t="shared" si="496"/>
        <v>0</v>
      </c>
      <c r="O341" s="201">
        <f t="shared" si="497"/>
        <v>0</v>
      </c>
      <c r="P341" s="195">
        <f t="shared" si="498"/>
        <v>0</v>
      </c>
      <c r="Q341" s="201">
        <f t="shared" si="499"/>
        <v>0</v>
      </c>
      <c r="R341" s="195">
        <f t="shared" si="500"/>
        <v>0</v>
      </c>
      <c r="S341" s="201">
        <f t="shared" si="501"/>
        <v>0</v>
      </c>
      <c r="T341" s="195">
        <f t="shared" si="502"/>
        <v>21</v>
      </c>
      <c r="U341" s="201">
        <f t="shared" si="503"/>
        <v>1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195">
        <f t="shared" si="484"/>
        <v>30</v>
      </c>
      <c r="C342" s="201">
        <f t="shared" si="485"/>
        <v>0</v>
      </c>
      <c r="D342" s="195">
        <f t="shared" si="486"/>
        <v>3</v>
      </c>
      <c r="E342" s="201">
        <f t="shared" si="487"/>
        <v>0</v>
      </c>
      <c r="F342" s="195">
        <f t="shared" si="488"/>
        <v>1</v>
      </c>
      <c r="G342" s="201">
        <f t="shared" si="489"/>
        <v>0</v>
      </c>
      <c r="H342" s="195">
        <f t="shared" si="490"/>
        <v>0</v>
      </c>
      <c r="I342" s="201">
        <f t="shared" si="491"/>
        <v>0</v>
      </c>
      <c r="J342" s="195">
        <f t="shared" si="492"/>
        <v>0</v>
      </c>
      <c r="K342" s="201">
        <f t="shared" si="493"/>
        <v>0</v>
      </c>
      <c r="L342" s="195">
        <f t="shared" si="494"/>
        <v>0</v>
      </c>
      <c r="M342" s="201">
        <f t="shared" si="495"/>
        <v>0</v>
      </c>
      <c r="N342" s="195">
        <f t="shared" si="496"/>
        <v>0</v>
      </c>
      <c r="O342" s="201">
        <f t="shared" si="497"/>
        <v>0</v>
      </c>
      <c r="P342" s="195">
        <f t="shared" si="498"/>
        <v>0</v>
      </c>
      <c r="Q342" s="201">
        <f t="shared" si="499"/>
        <v>0</v>
      </c>
      <c r="R342" s="195">
        <f t="shared" si="500"/>
        <v>0</v>
      </c>
      <c r="S342" s="201">
        <f t="shared" si="501"/>
        <v>0</v>
      </c>
      <c r="T342" s="195">
        <f t="shared" si="502"/>
        <v>34</v>
      </c>
      <c r="U342" s="201">
        <f t="shared" si="503"/>
        <v>0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195">
        <f t="shared" si="484"/>
        <v>21</v>
      </c>
      <c r="C343" s="201">
        <f t="shared" si="485"/>
        <v>0</v>
      </c>
      <c r="D343" s="195">
        <f t="shared" si="486"/>
        <v>4</v>
      </c>
      <c r="E343" s="201">
        <f t="shared" si="487"/>
        <v>0</v>
      </c>
      <c r="F343" s="195">
        <f t="shared" si="488"/>
        <v>0</v>
      </c>
      <c r="G343" s="201">
        <f t="shared" si="489"/>
        <v>0</v>
      </c>
      <c r="H343" s="195">
        <f t="shared" si="490"/>
        <v>0</v>
      </c>
      <c r="I343" s="201">
        <f t="shared" si="491"/>
        <v>0</v>
      </c>
      <c r="J343" s="195">
        <f t="shared" si="492"/>
        <v>0</v>
      </c>
      <c r="K343" s="201">
        <f t="shared" si="493"/>
        <v>0</v>
      </c>
      <c r="L343" s="195">
        <f t="shared" si="494"/>
        <v>0</v>
      </c>
      <c r="M343" s="201">
        <f t="shared" si="495"/>
        <v>0</v>
      </c>
      <c r="N343" s="195">
        <f t="shared" si="496"/>
        <v>0</v>
      </c>
      <c r="O343" s="201">
        <f t="shared" si="497"/>
        <v>0</v>
      </c>
      <c r="P343" s="195">
        <f t="shared" si="498"/>
        <v>0</v>
      </c>
      <c r="Q343" s="201">
        <f t="shared" si="499"/>
        <v>0</v>
      </c>
      <c r="R343" s="195">
        <f t="shared" si="500"/>
        <v>0</v>
      </c>
      <c r="S343" s="201">
        <f t="shared" si="501"/>
        <v>0</v>
      </c>
      <c r="T343" s="195">
        <f t="shared" si="502"/>
        <v>25</v>
      </c>
      <c r="U343" s="201">
        <f t="shared" si="503"/>
        <v>0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195">
        <f t="shared" ref="B344:B356" si="504">X359</f>
        <v>34</v>
      </c>
      <c r="C344" s="201">
        <f t="shared" ref="C344:C356" si="505">AL359</f>
        <v>2</v>
      </c>
      <c r="D344" s="195">
        <f t="shared" ref="D344:D356" si="506">Y359</f>
        <v>7</v>
      </c>
      <c r="E344" s="201">
        <f t="shared" ref="E344:E356" si="507">AM359</f>
        <v>0</v>
      </c>
      <c r="F344" s="195">
        <f t="shared" ref="F344:F356" si="508">Z359</f>
        <v>1</v>
      </c>
      <c r="G344" s="201">
        <f t="shared" ref="G344:G356" si="509">AN359</f>
        <v>0</v>
      </c>
      <c r="H344" s="195">
        <f t="shared" ref="H344:H356" si="510">AA359</f>
        <v>0</v>
      </c>
      <c r="I344" s="201">
        <f t="shared" ref="I344:I356" si="511">AO359</f>
        <v>0</v>
      </c>
      <c r="J344" s="195">
        <f t="shared" ref="J344:J356" si="512">AB359</f>
        <v>0</v>
      </c>
      <c r="K344" s="201">
        <f t="shared" ref="K344:K356" si="513">AP359</f>
        <v>0</v>
      </c>
      <c r="L344" s="195">
        <f t="shared" ref="L344:L356" si="514">AC359</f>
        <v>0</v>
      </c>
      <c r="M344" s="201">
        <f t="shared" ref="M344:M356" si="515">AQ359</f>
        <v>0</v>
      </c>
      <c r="N344" s="195">
        <f t="shared" ref="N344:N356" si="516">AD359</f>
        <v>0</v>
      </c>
      <c r="O344" s="201">
        <f t="shared" ref="O344:O356" si="517">AR359</f>
        <v>0</v>
      </c>
      <c r="P344" s="195">
        <f t="shared" ref="P344:P356" si="518">AE359</f>
        <v>0</v>
      </c>
      <c r="Q344" s="201">
        <f t="shared" ref="Q344:Q356" si="519">AS359</f>
        <v>0</v>
      </c>
      <c r="R344" s="195">
        <f t="shared" ref="R344:R356" si="520">SUM(AF359:AI359)</f>
        <v>0</v>
      </c>
      <c r="S344" s="201">
        <f t="shared" ref="S344:S356" si="521">SUM(AT359:AW359)</f>
        <v>0</v>
      </c>
      <c r="T344" s="195">
        <f t="shared" si="502"/>
        <v>42</v>
      </c>
      <c r="U344" s="201">
        <f t="shared" si="503"/>
        <v>2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195">
        <f t="shared" si="504"/>
        <v>53</v>
      </c>
      <c r="C345" s="201">
        <f t="shared" si="505"/>
        <v>0</v>
      </c>
      <c r="D345" s="195">
        <f t="shared" si="506"/>
        <v>5</v>
      </c>
      <c r="E345" s="201">
        <f t="shared" si="507"/>
        <v>0</v>
      </c>
      <c r="F345" s="195">
        <f t="shared" si="508"/>
        <v>0</v>
      </c>
      <c r="G345" s="201">
        <f t="shared" si="509"/>
        <v>0</v>
      </c>
      <c r="H345" s="195">
        <f t="shared" si="510"/>
        <v>0</v>
      </c>
      <c r="I345" s="201">
        <f t="shared" si="511"/>
        <v>0</v>
      </c>
      <c r="J345" s="195">
        <f t="shared" si="512"/>
        <v>0</v>
      </c>
      <c r="K345" s="201">
        <f t="shared" si="513"/>
        <v>0</v>
      </c>
      <c r="L345" s="195">
        <f t="shared" si="514"/>
        <v>0</v>
      </c>
      <c r="M345" s="201">
        <f t="shared" si="515"/>
        <v>0</v>
      </c>
      <c r="N345" s="195">
        <f t="shared" si="516"/>
        <v>0</v>
      </c>
      <c r="O345" s="201">
        <f t="shared" si="517"/>
        <v>0</v>
      </c>
      <c r="P345" s="195">
        <f t="shared" si="518"/>
        <v>0</v>
      </c>
      <c r="Q345" s="201">
        <f t="shared" si="519"/>
        <v>0</v>
      </c>
      <c r="R345" s="195">
        <f t="shared" si="520"/>
        <v>0</v>
      </c>
      <c r="S345" s="201">
        <f t="shared" si="521"/>
        <v>0</v>
      </c>
      <c r="T345" s="195">
        <f t="shared" si="502"/>
        <v>58</v>
      </c>
      <c r="U345" s="201">
        <f>SUM(C345,E345,G345,I345,K345,M345,O345,Q345,S345)</f>
        <v>0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195">
        <f t="shared" si="504"/>
        <v>34</v>
      </c>
      <c r="C346" s="201">
        <f t="shared" si="505"/>
        <v>1</v>
      </c>
      <c r="D346" s="195">
        <f t="shared" si="506"/>
        <v>2</v>
      </c>
      <c r="E346" s="201">
        <f t="shared" si="507"/>
        <v>1</v>
      </c>
      <c r="F346" s="195">
        <f t="shared" si="508"/>
        <v>0</v>
      </c>
      <c r="G346" s="201">
        <f t="shared" si="509"/>
        <v>0</v>
      </c>
      <c r="H346" s="195">
        <f t="shared" si="510"/>
        <v>0</v>
      </c>
      <c r="I346" s="201">
        <f t="shared" si="511"/>
        <v>0</v>
      </c>
      <c r="J346" s="195">
        <f t="shared" si="512"/>
        <v>0</v>
      </c>
      <c r="K346" s="201">
        <f t="shared" si="513"/>
        <v>0</v>
      </c>
      <c r="L346" s="195">
        <f t="shared" si="514"/>
        <v>0</v>
      </c>
      <c r="M346" s="201">
        <f t="shared" si="515"/>
        <v>0</v>
      </c>
      <c r="N346" s="195">
        <f t="shared" si="516"/>
        <v>0</v>
      </c>
      <c r="O346" s="201">
        <f t="shared" si="517"/>
        <v>0</v>
      </c>
      <c r="P346" s="195">
        <f t="shared" si="518"/>
        <v>0</v>
      </c>
      <c r="Q346" s="201">
        <f t="shared" si="519"/>
        <v>0</v>
      </c>
      <c r="R346" s="195">
        <f t="shared" si="520"/>
        <v>0</v>
      </c>
      <c r="S346" s="201">
        <f t="shared" si="521"/>
        <v>0</v>
      </c>
      <c r="T346" s="195">
        <f t="shared" si="502"/>
        <v>36</v>
      </c>
      <c r="U346" s="201">
        <f t="shared" si="503"/>
        <v>2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195">
        <f t="shared" si="504"/>
        <v>18</v>
      </c>
      <c r="C347" s="201">
        <f t="shared" si="505"/>
        <v>0</v>
      </c>
      <c r="D347" s="195">
        <f t="shared" si="506"/>
        <v>10</v>
      </c>
      <c r="E347" s="201">
        <f t="shared" si="507"/>
        <v>0</v>
      </c>
      <c r="F347" s="195">
        <f t="shared" si="508"/>
        <v>0</v>
      </c>
      <c r="G347" s="201">
        <f t="shared" si="509"/>
        <v>0</v>
      </c>
      <c r="H347" s="195">
        <f t="shared" si="510"/>
        <v>0</v>
      </c>
      <c r="I347" s="201">
        <f t="shared" si="511"/>
        <v>0</v>
      </c>
      <c r="J347" s="195">
        <f t="shared" si="512"/>
        <v>0</v>
      </c>
      <c r="K347" s="201">
        <f t="shared" si="513"/>
        <v>0</v>
      </c>
      <c r="L347" s="195">
        <f t="shared" si="514"/>
        <v>0</v>
      </c>
      <c r="M347" s="201">
        <f t="shared" si="515"/>
        <v>0</v>
      </c>
      <c r="N347" s="195">
        <f t="shared" si="516"/>
        <v>0</v>
      </c>
      <c r="O347" s="201">
        <f t="shared" si="517"/>
        <v>0</v>
      </c>
      <c r="P347" s="195">
        <f t="shared" si="518"/>
        <v>0</v>
      </c>
      <c r="Q347" s="201">
        <f t="shared" si="519"/>
        <v>0</v>
      </c>
      <c r="R347" s="195">
        <f t="shared" si="520"/>
        <v>0</v>
      </c>
      <c r="S347" s="201">
        <f t="shared" si="521"/>
        <v>0</v>
      </c>
      <c r="T347" s="195">
        <f t="shared" si="502"/>
        <v>28</v>
      </c>
      <c r="U347" s="201">
        <f t="shared" si="503"/>
        <v>0</v>
      </c>
      <c r="V347" s="26"/>
      <c r="W347" s="4"/>
      <c r="X347">
        <f t="shared" ref="X347:X357" si="522">BA129</f>
        <v>11</v>
      </c>
      <c r="Y347">
        <f t="shared" ref="Y347:AI347" si="523">BB129</f>
        <v>3</v>
      </c>
      <c r="Z347">
        <f t="shared" si="523"/>
        <v>0</v>
      </c>
      <c r="AA347">
        <f t="shared" si="523"/>
        <v>0</v>
      </c>
      <c r="AB347">
        <f t="shared" si="523"/>
        <v>0</v>
      </c>
      <c r="AC347">
        <f t="shared" si="523"/>
        <v>0</v>
      </c>
      <c r="AD347">
        <f t="shared" si="523"/>
        <v>0</v>
      </c>
      <c r="AE347">
        <f t="shared" si="523"/>
        <v>0</v>
      </c>
      <c r="AF347">
        <f t="shared" si="523"/>
        <v>0</v>
      </c>
      <c r="AG347">
        <f t="shared" si="523"/>
        <v>0</v>
      </c>
      <c r="AH347">
        <f t="shared" si="523"/>
        <v>0</v>
      </c>
      <c r="AI347">
        <f t="shared" si="523"/>
        <v>0</v>
      </c>
      <c r="AL347">
        <f>BN123</f>
        <v>0</v>
      </c>
      <c r="AM347">
        <f t="shared" ref="AM347:AW347" si="524">BO123</f>
        <v>0</v>
      </c>
      <c r="AN347">
        <f t="shared" si="524"/>
        <v>0</v>
      </c>
      <c r="AO347">
        <f t="shared" si="524"/>
        <v>0</v>
      </c>
      <c r="AP347">
        <f t="shared" si="524"/>
        <v>0</v>
      </c>
      <c r="AQ347">
        <f t="shared" si="524"/>
        <v>0</v>
      </c>
      <c r="AR347">
        <f t="shared" si="524"/>
        <v>0</v>
      </c>
      <c r="AS347">
        <f t="shared" si="524"/>
        <v>0</v>
      </c>
      <c r="AT347">
        <f t="shared" si="524"/>
        <v>0</v>
      </c>
      <c r="AU347">
        <f t="shared" si="524"/>
        <v>0</v>
      </c>
      <c r="AV347">
        <f t="shared" si="524"/>
        <v>0</v>
      </c>
      <c r="AW347">
        <f t="shared" si="524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195">
        <f t="shared" si="504"/>
        <v>43</v>
      </c>
      <c r="C348" s="201">
        <f t="shared" si="505"/>
        <v>2</v>
      </c>
      <c r="D348" s="195">
        <f t="shared" si="506"/>
        <v>1</v>
      </c>
      <c r="E348" s="201">
        <f t="shared" si="507"/>
        <v>0</v>
      </c>
      <c r="F348" s="195">
        <f t="shared" si="508"/>
        <v>0</v>
      </c>
      <c r="G348" s="201">
        <f t="shared" si="509"/>
        <v>0</v>
      </c>
      <c r="H348" s="195">
        <f t="shared" si="510"/>
        <v>0</v>
      </c>
      <c r="I348" s="201">
        <f t="shared" si="511"/>
        <v>0</v>
      </c>
      <c r="J348" s="195">
        <f t="shared" si="512"/>
        <v>0</v>
      </c>
      <c r="K348" s="201">
        <f t="shared" si="513"/>
        <v>0</v>
      </c>
      <c r="L348" s="195">
        <f t="shared" si="514"/>
        <v>0</v>
      </c>
      <c r="M348" s="201">
        <f t="shared" si="515"/>
        <v>0</v>
      </c>
      <c r="N348" s="195">
        <f t="shared" si="516"/>
        <v>0</v>
      </c>
      <c r="O348" s="201">
        <f t="shared" si="517"/>
        <v>0</v>
      </c>
      <c r="P348" s="195">
        <f t="shared" si="518"/>
        <v>0</v>
      </c>
      <c r="Q348" s="201">
        <f t="shared" si="519"/>
        <v>0</v>
      </c>
      <c r="R348" s="195">
        <f t="shared" si="520"/>
        <v>0</v>
      </c>
      <c r="S348" s="201">
        <f t="shared" si="521"/>
        <v>0</v>
      </c>
      <c r="T348" s="195">
        <f t="shared" si="502"/>
        <v>44</v>
      </c>
      <c r="U348" s="201">
        <f t="shared" si="503"/>
        <v>2</v>
      </c>
      <c r="V348" s="26"/>
      <c r="W348" s="4"/>
      <c r="X348">
        <f t="shared" si="522"/>
        <v>6</v>
      </c>
      <c r="Y348">
        <f t="shared" ref="Y348:Y357" si="525">BB130</f>
        <v>1</v>
      </c>
      <c r="Z348">
        <f t="shared" ref="Z348:Z357" si="526">BC130</f>
        <v>0</v>
      </c>
      <c r="AA348">
        <f t="shared" ref="AA348:AA357" si="527">BD130</f>
        <v>0</v>
      </c>
      <c r="AB348">
        <f t="shared" ref="AB348:AB357" si="528">BE130</f>
        <v>0</v>
      </c>
      <c r="AC348">
        <f t="shared" ref="AC348:AC357" si="529">BF130</f>
        <v>0</v>
      </c>
      <c r="AD348">
        <f t="shared" ref="AD348:AD357" si="530">BG130</f>
        <v>0</v>
      </c>
      <c r="AE348">
        <f t="shared" ref="AE348:AE357" si="531">BH130</f>
        <v>0</v>
      </c>
      <c r="AF348">
        <f t="shared" ref="AF348:AF357" si="532">BI130</f>
        <v>0</v>
      </c>
      <c r="AG348">
        <f t="shared" ref="AG348:AG357" si="533">BJ130</f>
        <v>0</v>
      </c>
      <c r="AH348">
        <f t="shared" ref="AH348:AH357" si="534">BK130</f>
        <v>0</v>
      </c>
      <c r="AI348">
        <f t="shared" ref="AI348:AI357" si="535">BL130</f>
        <v>0</v>
      </c>
      <c r="AL348">
        <f t="shared" ref="AL348:AL357" si="536">BN124</f>
        <v>0</v>
      </c>
      <c r="AM348">
        <f t="shared" ref="AM348:AM357" si="537">BO124</f>
        <v>0</v>
      </c>
      <c r="AN348">
        <f t="shared" ref="AN348:AN357" si="538">BP124</f>
        <v>0</v>
      </c>
      <c r="AO348">
        <f t="shared" ref="AO348:AO357" si="539">BQ124</f>
        <v>0</v>
      </c>
      <c r="AP348">
        <f t="shared" ref="AP348:AP357" si="540">BR124</f>
        <v>0</v>
      </c>
      <c r="AQ348">
        <f t="shared" ref="AQ348:AQ357" si="541">BS124</f>
        <v>0</v>
      </c>
      <c r="AR348">
        <f t="shared" ref="AR348:AR357" si="542">BT124</f>
        <v>0</v>
      </c>
      <c r="AS348">
        <f t="shared" ref="AS348:AS357" si="543">BU124</f>
        <v>0</v>
      </c>
      <c r="AT348">
        <f t="shared" ref="AT348:AT357" si="544">BV124</f>
        <v>0</v>
      </c>
      <c r="AU348">
        <f t="shared" ref="AU348:AU357" si="545">BW124</f>
        <v>0</v>
      </c>
      <c r="AV348">
        <f t="shared" ref="AV348:AV357" si="546">BX124</f>
        <v>0</v>
      </c>
      <c r="AW348">
        <f t="shared" ref="AW348:AW357" si="547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195">
        <f t="shared" si="504"/>
        <v>55</v>
      </c>
      <c r="C349" s="201">
        <f t="shared" si="505"/>
        <v>4</v>
      </c>
      <c r="D349" s="195">
        <f t="shared" si="506"/>
        <v>4</v>
      </c>
      <c r="E349" s="201">
        <f t="shared" si="507"/>
        <v>0</v>
      </c>
      <c r="F349" s="195">
        <f t="shared" si="508"/>
        <v>0</v>
      </c>
      <c r="G349" s="201">
        <f t="shared" si="509"/>
        <v>0</v>
      </c>
      <c r="H349" s="195">
        <f t="shared" si="510"/>
        <v>0</v>
      </c>
      <c r="I349" s="201">
        <f t="shared" si="511"/>
        <v>0</v>
      </c>
      <c r="J349" s="195">
        <f t="shared" si="512"/>
        <v>0</v>
      </c>
      <c r="K349" s="201">
        <f t="shared" si="513"/>
        <v>0</v>
      </c>
      <c r="L349" s="195">
        <f t="shared" si="514"/>
        <v>0</v>
      </c>
      <c r="M349" s="201">
        <f t="shared" si="515"/>
        <v>0</v>
      </c>
      <c r="N349" s="195">
        <f t="shared" si="516"/>
        <v>0</v>
      </c>
      <c r="O349" s="201">
        <f t="shared" si="517"/>
        <v>0</v>
      </c>
      <c r="P349" s="195">
        <f t="shared" si="518"/>
        <v>0</v>
      </c>
      <c r="Q349" s="201">
        <f t="shared" si="519"/>
        <v>0</v>
      </c>
      <c r="R349" s="195">
        <f t="shared" si="520"/>
        <v>0</v>
      </c>
      <c r="S349" s="201">
        <f t="shared" si="521"/>
        <v>0</v>
      </c>
      <c r="T349" s="195">
        <f t="shared" ref="T349:T356" si="548">SUM(B349,D349,F349,H349,J349,L349,N349,P349,R349,)</f>
        <v>59</v>
      </c>
      <c r="U349" s="201">
        <f t="shared" ref="U349:U356" si="549">SUM(C349,E349,G349,I349,K349,M349,O349,Q349,S349)</f>
        <v>4</v>
      </c>
      <c r="V349" s="26"/>
      <c r="W349" s="4"/>
      <c r="X349">
        <f t="shared" si="522"/>
        <v>6</v>
      </c>
      <c r="Y349">
        <f t="shared" si="525"/>
        <v>1</v>
      </c>
      <c r="Z349">
        <f t="shared" si="526"/>
        <v>0</v>
      </c>
      <c r="AA349">
        <f t="shared" si="527"/>
        <v>0</v>
      </c>
      <c r="AB349">
        <f t="shared" si="528"/>
        <v>0</v>
      </c>
      <c r="AC349">
        <f t="shared" si="529"/>
        <v>0</v>
      </c>
      <c r="AD349">
        <f t="shared" si="530"/>
        <v>0</v>
      </c>
      <c r="AE349">
        <f t="shared" si="531"/>
        <v>0</v>
      </c>
      <c r="AF349">
        <f t="shared" si="532"/>
        <v>0</v>
      </c>
      <c r="AG349">
        <f t="shared" si="533"/>
        <v>0</v>
      </c>
      <c r="AH349">
        <f t="shared" si="534"/>
        <v>0</v>
      </c>
      <c r="AI349">
        <f t="shared" si="535"/>
        <v>0</v>
      </c>
      <c r="AL349">
        <f t="shared" si="536"/>
        <v>0</v>
      </c>
      <c r="AM349">
        <f t="shared" si="537"/>
        <v>0</v>
      </c>
      <c r="AN349">
        <f t="shared" si="538"/>
        <v>0</v>
      </c>
      <c r="AO349">
        <f t="shared" si="539"/>
        <v>0</v>
      </c>
      <c r="AP349">
        <f t="shared" si="540"/>
        <v>0</v>
      </c>
      <c r="AQ349">
        <f t="shared" si="541"/>
        <v>0</v>
      </c>
      <c r="AR349">
        <f t="shared" si="542"/>
        <v>0</v>
      </c>
      <c r="AS349">
        <f t="shared" si="543"/>
        <v>0</v>
      </c>
      <c r="AT349">
        <f t="shared" si="544"/>
        <v>0</v>
      </c>
      <c r="AU349">
        <f t="shared" si="545"/>
        <v>0</v>
      </c>
      <c r="AV349">
        <f t="shared" si="546"/>
        <v>0</v>
      </c>
      <c r="AW349">
        <f t="shared" si="547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195">
        <f t="shared" si="504"/>
        <v>47</v>
      </c>
      <c r="C350" s="201">
        <f t="shared" si="505"/>
        <v>3</v>
      </c>
      <c r="D350" s="195">
        <f t="shared" si="506"/>
        <v>3</v>
      </c>
      <c r="E350" s="201">
        <f t="shared" si="507"/>
        <v>0</v>
      </c>
      <c r="F350" s="195">
        <f t="shared" si="508"/>
        <v>0</v>
      </c>
      <c r="G350" s="201">
        <f t="shared" si="509"/>
        <v>0</v>
      </c>
      <c r="H350" s="195">
        <f t="shared" si="510"/>
        <v>0</v>
      </c>
      <c r="I350" s="201">
        <f t="shared" si="511"/>
        <v>0</v>
      </c>
      <c r="J350" s="195">
        <f t="shared" si="512"/>
        <v>0</v>
      </c>
      <c r="K350" s="201">
        <f t="shared" si="513"/>
        <v>0</v>
      </c>
      <c r="L350" s="195">
        <f t="shared" si="514"/>
        <v>0</v>
      </c>
      <c r="M350" s="201">
        <f t="shared" si="515"/>
        <v>0</v>
      </c>
      <c r="N350" s="195">
        <f t="shared" si="516"/>
        <v>0</v>
      </c>
      <c r="O350" s="201">
        <f t="shared" si="517"/>
        <v>0</v>
      </c>
      <c r="P350" s="195">
        <f t="shared" si="518"/>
        <v>0</v>
      </c>
      <c r="Q350" s="201">
        <f t="shared" si="519"/>
        <v>0</v>
      </c>
      <c r="R350" s="195">
        <f t="shared" si="520"/>
        <v>0</v>
      </c>
      <c r="S350" s="201">
        <f t="shared" si="521"/>
        <v>0</v>
      </c>
      <c r="T350" s="195">
        <f t="shared" si="548"/>
        <v>50</v>
      </c>
      <c r="U350" s="201">
        <f t="shared" si="549"/>
        <v>3</v>
      </c>
      <c r="V350" s="26"/>
      <c r="W350" s="4"/>
      <c r="X350">
        <f t="shared" si="522"/>
        <v>2</v>
      </c>
      <c r="Y350">
        <f t="shared" si="525"/>
        <v>0</v>
      </c>
      <c r="Z350">
        <f t="shared" si="526"/>
        <v>0</v>
      </c>
      <c r="AA350">
        <f t="shared" si="527"/>
        <v>0</v>
      </c>
      <c r="AB350">
        <f t="shared" si="528"/>
        <v>0</v>
      </c>
      <c r="AC350">
        <f t="shared" si="529"/>
        <v>0</v>
      </c>
      <c r="AD350">
        <f t="shared" si="530"/>
        <v>0</v>
      </c>
      <c r="AE350">
        <f t="shared" si="531"/>
        <v>0</v>
      </c>
      <c r="AF350">
        <f t="shared" si="532"/>
        <v>0</v>
      </c>
      <c r="AG350">
        <f t="shared" si="533"/>
        <v>0</v>
      </c>
      <c r="AH350">
        <f t="shared" si="534"/>
        <v>0</v>
      </c>
      <c r="AI350">
        <f t="shared" si="535"/>
        <v>0</v>
      </c>
      <c r="AL350">
        <f t="shared" si="536"/>
        <v>0</v>
      </c>
      <c r="AM350">
        <f t="shared" si="537"/>
        <v>0</v>
      </c>
      <c r="AN350">
        <f t="shared" si="538"/>
        <v>0</v>
      </c>
      <c r="AO350">
        <f t="shared" si="539"/>
        <v>0</v>
      </c>
      <c r="AP350">
        <f t="shared" si="540"/>
        <v>0</v>
      </c>
      <c r="AQ350">
        <f t="shared" si="541"/>
        <v>0</v>
      </c>
      <c r="AR350">
        <f t="shared" si="542"/>
        <v>0</v>
      </c>
      <c r="AS350">
        <f t="shared" si="543"/>
        <v>0</v>
      </c>
      <c r="AT350">
        <f t="shared" si="544"/>
        <v>0</v>
      </c>
      <c r="AU350">
        <f t="shared" si="545"/>
        <v>0</v>
      </c>
      <c r="AV350">
        <f t="shared" si="546"/>
        <v>0</v>
      </c>
      <c r="AW350">
        <f t="shared" si="547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195">
        <f t="shared" si="504"/>
        <v>50</v>
      </c>
      <c r="C351" s="201">
        <f t="shared" si="505"/>
        <v>3</v>
      </c>
      <c r="D351" s="195">
        <f t="shared" si="506"/>
        <v>4</v>
      </c>
      <c r="E351" s="201">
        <f t="shared" si="507"/>
        <v>0</v>
      </c>
      <c r="F351" s="195">
        <f t="shared" si="508"/>
        <v>0</v>
      </c>
      <c r="G351" s="201">
        <f t="shared" si="509"/>
        <v>0</v>
      </c>
      <c r="H351" s="195">
        <f t="shared" si="510"/>
        <v>0</v>
      </c>
      <c r="I351" s="201">
        <f t="shared" si="511"/>
        <v>0</v>
      </c>
      <c r="J351" s="195">
        <f t="shared" si="512"/>
        <v>0</v>
      </c>
      <c r="K351" s="201">
        <f t="shared" si="513"/>
        <v>0</v>
      </c>
      <c r="L351" s="195">
        <f t="shared" si="514"/>
        <v>0</v>
      </c>
      <c r="M351" s="201">
        <f t="shared" si="515"/>
        <v>0</v>
      </c>
      <c r="N351" s="195">
        <f t="shared" si="516"/>
        <v>0</v>
      </c>
      <c r="O351" s="201">
        <f t="shared" si="517"/>
        <v>0</v>
      </c>
      <c r="P351" s="195">
        <f t="shared" si="518"/>
        <v>0</v>
      </c>
      <c r="Q351" s="201">
        <f t="shared" si="519"/>
        <v>0</v>
      </c>
      <c r="R351" s="195">
        <f t="shared" si="520"/>
        <v>0</v>
      </c>
      <c r="S351" s="201">
        <f t="shared" si="521"/>
        <v>0</v>
      </c>
      <c r="T351" s="195">
        <f t="shared" si="548"/>
        <v>54</v>
      </c>
      <c r="U351" s="201">
        <f t="shared" si="549"/>
        <v>3</v>
      </c>
      <c r="V351" s="26"/>
      <c r="W351" s="4"/>
      <c r="X351">
        <f t="shared" si="522"/>
        <v>1</v>
      </c>
      <c r="Y351">
        <f t="shared" si="525"/>
        <v>0</v>
      </c>
      <c r="Z351">
        <f t="shared" si="526"/>
        <v>0</v>
      </c>
      <c r="AA351">
        <f t="shared" si="527"/>
        <v>0</v>
      </c>
      <c r="AB351">
        <f t="shared" si="528"/>
        <v>0</v>
      </c>
      <c r="AC351">
        <f t="shared" si="529"/>
        <v>0</v>
      </c>
      <c r="AD351">
        <f t="shared" si="530"/>
        <v>0</v>
      </c>
      <c r="AE351">
        <f t="shared" si="531"/>
        <v>0</v>
      </c>
      <c r="AF351">
        <f t="shared" si="532"/>
        <v>0</v>
      </c>
      <c r="AG351">
        <f t="shared" si="533"/>
        <v>0</v>
      </c>
      <c r="AH351">
        <f t="shared" si="534"/>
        <v>0</v>
      </c>
      <c r="AI351">
        <f t="shared" si="535"/>
        <v>0</v>
      </c>
      <c r="AL351">
        <f t="shared" si="536"/>
        <v>0</v>
      </c>
      <c r="AM351">
        <f t="shared" si="537"/>
        <v>0</v>
      </c>
      <c r="AN351">
        <f t="shared" si="538"/>
        <v>0</v>
      </c>
      <c r="AO351">
        <f t="shared" si="539"/>
        <v>0</v>
      </c>
      <c r="AP351">
        <f t="shared" si="540"/>
        <v>0</v>
      </c>
      <c r="AQ351">
        <f t="shared" si="541"/>
        <v>0</v>
      </c>
      <c r="AR351">
        <f t="shared" si="542"/>
        <v>0</v>
      </c>
      <c r="AS351">
        <f t="shared" si="543"/>
        <v>0</v>
      </c>
      <c r="AT351">
        <f t="shared" si="544"/>
        <v>0</v>
      </c>
      <c r="AU351">
        <f t="shared" si="545"/>
        <v>0</v>
      </c>
      <c r="AV351">
        <f t="shared" si="546"/>
        <v>0</v>
      </c>
      <c r="AW351">
        <f t="shared" si="547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195">
        <f t="shared" si="504"/>
        <v>62</v>
      </c>
      <c r="C352" s="201">
        <f t="shared" si="505"/>
        <v>4</v>
      </c>
      <c r="D352" s="195">
        <f t="shared" si="506"/>
        <v>6</v>
      </c>
      <c r="E352" s="201">
        <f t="shared" si="507"/>
        <v>0</v>
      </c>
      <c r="F352" s="195">
        <f t="shared" si="508"/>
        <v>0</v>
      </c>
      <c r="G352" s="201">
        <f t="shared" si="509"/>
        <v>0</v>
      </c>
      <c r="H352" s="195">
        <f t="shared" si="510"/>
        <v>0</v>
      </c>
      <c r="I352" s="201">
        <f t="shared" si="511"/>
        <v>0</v>
      </c>
      <c r="J352" s="195">
        <f t="shared" si="512"/>
        <v>0</v>
      </c>
      <c r="K352" s="201">
        <f t="shared" si="513"/>
        <v>0</v>
      </c>
      <c r="L352" s="195">
        <f t="shared" si="514"/>
        <v>0</v>
      </c>
      <c r="M352" s="201">
        <f t="shared" si="515"/>
        <v>0</v>
      </c>
      <c r="N352" s="195">
        <f t="shared" si="516"/>
        <v>0</v>
      </c>
      <c r="O352" s="201">
        <f t="shared" si="517"/>
        <v>0</v>
      </c>
      <c r="P352" s="195">
        <f t="shared" si="518"/>
        <v>0</v>
      </c>
      <c r="Q352" s="201">
        <f t="shared" si="519"/>
        <v>0</v>
      </c>
      <c r="R352" s="195">
        <f t="shared" si="520"/>
        <v>0</v>
      </c>
      <c r="S352" s="201">
        <f t="shared" si="521"/>
        <v>0</v>
      </c>
      <c r="T352" s="195">
        <f t="shared" si="548"/>
        <v>68</v>
      </c>
      <c r="U352" s="201">
        <f t="shared" si="549"/>
        <v>4</v>
      </c>
      <c r="V352" s="26"/>
      <c r="W352" s="4"/>
      <c r="X352">
        <f t="shared" si="522"/>
        <v>2</v>
      </c>
      <c r="Y352">
        <f t="shared" si="525"/>
        <v>1</v>
      </c>
      <c r="Z352">
        <f t="shared" si="526"/>
        <v>0</v>
      </c>
      <c r="AA352">
        <f t="shared" si="527"/>
        <v>0</v>
      </c>
      <c r="AB352">
        <f t="shared" si="528"/>
        <v>0</v>
      </c>
      <c r="AC352">
        <f t="shared" si="529"/>
        <v>0</v>
      </c>
      <c r="AD352">
        <f t="shared" si="530"/>
        <v>0</v>
      </c>
      <c r="AE352">
        <f t="shared" si="531"/>
        <v>0</v>
      </c>
      <c r="AF352">
        <f t="shared" si="532"/>
        <v>0</v>
      </c>
      <c r="AG352">
        <f t="shared" si="533"/>
        <v>0</v>
      </c>
      <c r="AH352">
        <f t="shared" si="534"/>
        <v>0</v>
      </c>
      <c r="AI352">
        <f t="shared" si="535"/>
        <v>0</v>
      </c>
      <c r="AL352">
        <f t="shared" si="536"/>
        <v>0</v>
      </c>
      <c r="AM352">
        <f t="shared" si="537"/>
        <v>0</v>
      </c>
      <c r="AN352">
        <f t="shared" si="538"/>
        <v>0</v>
      </c>
      <c r="AO352">
        <f t="shared" si="539"/>
        <v>0</v>
      </c>
      <c r="AP352">
        <f t="shared" si="540"/>
        <v>0</v>
      </c>
      <c r="AQ352">
        <f t="shared" si="541"/>
        <v>0</v>
      </c>
      <c r="AR352">
        <f t="shared" si="542"/>
        <v>0</v>
      </c>
      <c r="AS352">
        <f t="shared" si="543"/>
        <v>0</v>
      </c>
      <c r="AT352">
        <f t="shared" si="544"/>
        <v>0</v>
      </c>
      <c r="AU352">
        <f t="shared" si="545"/>
        <v>0</v>
      </c>
      <c r="AV352">
        <f t="shared" si="546"/>
        <v>0</v>
      </c>
      <c r="AW352">
        <f t="shared" si="547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195">
        <f t="shared" si="504"/>
        <v>30</v>
      </c>
      <c r="C353" s="201">
        <f t="shared" si="505"/>
        <v>0</v>
      </c>
      <c r="D353" s="195">
        <f t="shared" si="506"/>
        <v>4</v>
      </c>
      <c r="E353" s="201">
        <f t="shared" si="507"/>
        <v>0</v>
      </c>
      <c r="F353" s="195">
        <f t="shared" si="508"/>
        <v>0</v>
      </c>
      <c r="G353" s="201">
        <f t="shared" si="509"/>
        <v>0</v>
      </c>
      <c r="H353" s="195">
        <f t="shared" si="510"/>
        <v>0</v>
      </c>
      <c r="I353" s="201">
        <f t="shared" si="511"/>
        <v>0</v>
      </c>
      <c r="J353" s="195">
        <f t="shared" si="512"/>
        <v>0</v>
      </c>
      <c r="K353" s="201">
        <f t="shared" si="513"/>
        <v>0</v>
      </c>
      <c r="L353" s="195">
        <f t="shared" si="514"/>
        <v>0</v>
      </c>
      <c r="M353" s="201">
        <f t="shared" si="515"/>
        <v>0</v>
      </c>
      <c r="N353" s="195">
        <f t="shared" si="516"/>
        <v>0</v>
      </c>
      <c r="O353" s="201">
        <f t="shared" si="517"/>
        <v>0</v>
      </c>
      <c r="P353" s="195">
        <f t="shared" si="518"/>
        <v>0</v>
      </c>
      <c r="Q353" s="201">
        <f t="shared" si="519"/>
        <v>0</v>
      </c>
      <c r="R353" s="195">
        <f t="shared" si="520"/>
        <v>0</v>
      </c>
      <c r="S353" s="201">
        <f t="shared" si="521"/>
        <v>0</v>
      </c>
      <c r="T353" s="195">
        <f t="shared" si="548"/>
        <v>34</v>
      </c>
      <c r="U353" s="201">
        <f t="shared" si="549"/>
        <v>0</v>
      </c>
      <c r="V353" s="26"/>
      <c r="W353" s="4"/>
      <c r="X353">
        <f t="shared" si="522"/>
        <v>8</v>
      </c>
      <c r="Y353">
        <f t="shared" si="525"/>
        <v>2</v>
      </c>
      <c r="Z353">
        <f t="shared" si="526"/>
        <v>0</v>
      </c>
      <c r="AA353">
        <f t="shared" si="527"/>
        <v>0</v>
      </c>
      <c r="AB353">
        <f t="shared" si="528"/>
        <v>0</v>
      </c>
      <c r="AC353">
        <f t="shared" si="529"/>
        <v>0</v>
      </c>
      <c r="AD353">
        <f t="shared" si="530"/>
        <v>0</v>
      </c>
      <c r="AE353">
        <f t="shared" si="531"/>
        <v>0</v>
      </c>
      <c r="AF353">
        <f t="shared" si="532"/>
        <v>0</v>
      </c>
      <c r="AG353">
        <f t="shared" si="533"/>
        <v>0</v>
      </c>
      <c r="AH353">
        <f t="shared" si="534"/>
        <v>0</v>
      </c>
      <c r="AI353">
        <f t="shared" si="535"/>
        <v>0</v>
      </c>
      <c r="AL353">
        <f t="shared" si="536"/>
        <v>0</v>
      </c>
      <c r="AM353">
        <f t="shared" si="537"/>
        <v>0</v>
      </c>
      <c r="AN353">
        <f t="shared" si="538"/>
        <v>0</v>
      </c>
      <c r="AO353">
        <f t="shared" si="539"/>
        <v>0</v>
      </c>
      <c r="AP353">
        <f t="shared" si="540"/>
        <v>0</v>
      </c>
      <c r="AQ353">
        <f t="shared" si="541"/>
        <v>0</v>
      </c>
      <c r="AR353">
        <f t="shared" si="542"/>
        <v>0</v>
      </c>
      <c r="AS353">
        <f t="shared" si="543"/>
        <v>0</v>
      </c>
      <c r="AT353">
        <f t="shared" si="544"/>
        <v>0</v>
      </c>
      <c r="AU353">
        <f t="shared" si="545"/>
        <v>0</v>
      </c>
      <c r="AV353">
        <f t="shared" si="546"/>
        <v>0</v>
      </c>
      <c r="AW353">
        <f t="shared" si="547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195">
        <f t="shared" si="504"/>
        <v>16</v>
      </c>
      <c r="C354" s="201">
        <f t="shared" si="505"/>
        <v>0</v>
      </c>
      <c r="D354" s="195">
        <f t="shared" si="506"/>
        <v>3</v>
      </c>
      <c r="E354" s="201">
        <f t="shared" si="507"/>
        <v>0</v>
      </c>
      <c r="F354" s="195">
        <f t="shared" si="508"/>
        <v>0</v>
      </c>
      <c r="G354" s="201">
        <f t="shared" si="509"/>
        <v>0</v>
      </c>
      <c r="H354" s="195">
        <f t="shared" si="510"/>
        <v>1</v>
      </c>
      <c r="I354" s="201">
        <f t="shared" si="511"/>
        <v>0</v>
      </c>
      <c r="J354" s="195">
        <f t="shared" si="512"/>
        <v>0</v>
      </c>
      <c r="K354" s="201">
        <f t="shared" si="513"/>
        <v>0</v>
      </c>
      <c r="L354" s="195">
        <f t="shared" si="514"/>
        <v>0</v>
      </c>
      <c r="M354" s="201">
        <f t="shared" si="515"/>
        <v>0</v>
      </c>
      <c r="N354" s="195">
        <f t="shared" si="516"/>
        <v>0</v>
      </c>
      <c r="O354" s="201">
        <f t="shared" si="517"/>
        <v>0</v>
      </c>
      <c r="P354" s="195">
        <f t="shared" si="518"/>
        <v>0</v>
      </c>
      <c r="Q354" s="201">
        <f t="shared" si="519"/>
        <v>0</v>
      </c>
      <c r="R354" s="195">
        <f t="shared" si="520"/>
        <v>0</v>
      </c>
      <c r="S354" s="201">
        <f t="shared" si="521"/>
        <v>0</v>
      </c>
      <c r="T354" s="195">
        <f t="shared" si="548"/>
        <v>20</v>
      </c>
      <c r="U354" s="201">
        <f t="shared" si="549"/>
        <v>0</v>
      </c>
      <c r="V354" s="26"/>
      <c r="W354" s="4"/>
      <c r="X354">
        <f t="shared" si="522"/>
        <v>5</v>
      </c>
      <c r="Y354">
        <f t="shared" si="525"/>
        <v>2</v>
      </c>
      <c r="Z354">
        <f t="shared" si="526"/>
        <v>0</v>
      </c>
      <c r="AA354">
        <f t="shared" si="527"/>
        <v>0</v>
      </c>
      <c r="AB354">
        <f t="shared" si="528"/>
        <v>0</v>
      </c>
      <c r="AC354">
        <f t="shared" si="529"/>
        <v>0</v>
      </c>
      <c r="AD354">
        <f t="shared" si="530"/>
        <v>0</v>
      </c>
      <c r="AE354">
        <f t="shared" si="531"/>
        <v>0</v>
      </c>
      <c r="AF354">
        <f t="shared" si="532"/>
        <v>0</v>
      </c>
      <c r="AG354">
        <f t="shared" si="533"/>
        <v>0</v>
      </c>
      <c r="AH354">
        <f t="shared" si="534"/>
        <v>0</v>
      </c>
      <c r="AI354">
        <f t="shared" si="535"/>
        <v>0</v>
      </c>
      <c r="AL354">
        <f t="shared" si="536"/>
        <v>0</v>
      </c>
      <c r="AM354">
        <f t="shared" si="537"/>
        <v>0</v>
      </c>
      <c r="AN354">
        <f t="shared" si="538"/>
        <v>0</v>
      </c>
      <c r="AO354">
        <f t="shared" si="539"/>
        <v>0</v>
      </c>
      <c r="AP354">
        <f t="shared" si="540"/>
        <v>0</v>
      </c>
      <c r="AQ354">
        <f t="shared" si="541"/>
        <v>0</v>
      </c>
      <c r="AR354">
        <f t="shared" si="542"/>
        <v>0</v>
      </c>
      <c r="AS354">
        <f t="shared" si="543"/>
        <v>0</v>
      </c>
      <c r="AT354">
        <f t="shared" si="544"/>
        <v>0</v>
      </c>
      <c r="AU354">
        <f t="shared" si="545"/>
        <v>0</v>
      </c>
      <c r="AV354">
        <f t="shared" si="546"/>
        <v>0</v>
      </c>
      <c r="AW354">
        <f t="shared" si="547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195">
        <f t="shared" si="504"/>
        <v>16</v>
      </c>
      <c r="C355" s="201">
        <f t="shared" si="505"/>
        <v>0</v>
      </c>
      <c r="D355" s="195">
        <f t="shared" si="506"/>
        <v>4</v>
      </c>
      <c r="E355" s="201">
        <f t="shared" si="507"/>
        <v>0</v>
      </c>
      <c r="F355" s="195">
        <f t="shared" si="508"/>
        <v>0</v>
      </c>
      <c r="G355" s="201">
        <f t="shared" si="509"/>
        <v>0</v>
      </c>
      <c r="H355" s="195">
        <f t="shared" si="510"/>
        <v>0</v>
      </c>
      <c r="I355" s="201">
        <f t="shared" si="511"/>
        <v>0</v>
      </c>
      <c r="J355" s="195">
        <f t="shared" si="512"/>
        <v>0</v>
      </c>
      <c r="K355" s="201">
        <f t="shared" si="513"/>
        <v>0</v>
      </c>
      <c r="L355" s="195">
        <f t="shared" si="514"/>
        <v>0</v>
      </c>
      <c r="M355" s="201">
        <f t="shared" si="515"/>
        <v>0</v>
      </c>
      <c r="N355" s="195">
        <f t="shared" si="516"/>
        <v>0</v>
      </c>
      <c r="O355" s="201">
        <f t="shared" si="517"/>
        <v>0</v>
      </c>
      <c r="P355" s="195">
        <f t="shared" si="518"/>
        <v>0</v>
      </c>
      <c r="Q355" s="201">
        <f t="shared" si="519"/>
        <v>0</v>
      </c>
      <c r="R355" s="195">
        <f t="shared" si="520"/>
        <v>0</v>
      </c>
      <c r="S355" s="201">
        <f t="shared" si="521"/>
        <v>0</v>
      </c>
      <c r="T355" s="195">
        <f t="shared" si="548"/>
        <v>20</v>
      </c>
      <c r="U355" s="201">
        <f t="shared" si="549"/>
        <v>0</v>
      </c>
      <c r="V355" s="26"/>
      <c r="W355" s="4"/>
      <c r="X355">
        <f t="shared" si="522"/>
        <v>18</v>
      </c>
      <c r="Y355">
        <f t="shared" si="525"/>
        <v>3</v>
      </c>
      <c r="Z355">
        <f t="shared" si="526"/>
        <v>0</v>
      </c>
      <c r="AA355">
        <f t="shared" si="527"/>
        <v>0</v>
      </c>
      <c r="AB355">
        <f t="shared" si="528"/>
        <v>0</v>
      </c>
      <c r="AC355">
        <f t="shared" si="529"/>
        <v>0</v>
      </c>
      <c r="AD355">
        <f t="shared" si="530"/>
        <v>0</v>
      </c>
      <c r="AE355">
        <f t="shared" si="531"/>
        <v>0</v>
      </c>
      <c r="AF355">
        <f t="shared" si="532"/>
        <v>0</v>
      </c>
      <c r="AG355">
        <f t="shared" si="533"/>
        <v>0</v>
      </c>
      <c r="AH355">
        <f t="shared" si="534"/>
        <v>0</v>
      </c>
      <c r="AI355">
        <f t="shared" si="535"/>
        <v>0</v>
      </c>
      <c r="AL355">
        <f t="shared" si="536"/>
        <v>1</v>
      </c>
      <c r="AM355">
        <f t="shared" si="537"/>
        <v>0</v>
      </c>
      <c r="AN355">
        <f t="shared" si="538"/>
        <v>0</v>
      </c>
      <c r="AO355">
        <f t="shared" si="539"/>
        <v>0</v>
      </c>
      <c r="AP355">
        <f t="shared" si="540"/>
        <v>0</v>
      </c>
      <c r="AQ355">
        <f t="shared" si="541"/>
        <v>0</v>
      </c>
      <c r="AR355">
        <f t="shared" si="542"/>
        <v>0</v>
      </c>
      <c r="AS355">
        <f t="shared" si="543"/>
        <v>0</v>
      </c>
      <c r="AT355">
        <f t="shared" si="544"/>
        <v>0</v>
      </c>
      <c r="AU355">
        <f t="shared" si="545"/>
        <v>0</v>
      </c>
      <c r="AV355">
        <f t="shared" si="546"/>
        <v>0</v>
      </c>
      <c r="AW355">
        <f t="shared" si="547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195">
        <f t="shared" si="504"/>
        <v>15</v>
      </c>
      <c r="C356" s="201">
        <f t="shared" si="505"/>
        <v>0</v>
      </c>
      <c r="D356" s="195">
        <f t="shared" si="506"/>
        <v>1</v>
      </c>
      <c r="E356" s="201">
        <f t="shared" si="507"/>
        <v>0</v>
      </c>
      <c r="F356" s="195">
        <f t="shared" si="508"/>
        <v>0</v>
      </c>
      <c r="G356" s="201">
        <f t="shared" si="509"/>
        <v>0</v>
      </c>
      <c r="H356" s="195">
        <f t="shared" si="510"/>
        <v>0</v>
      </c>
      <c r="I356" s="201">
        <f t="shared" si="511"/>
        <v>0</v>
      </c>
      <c r="J356" s="195">
        <f t="shared" si="512"/>
        <v>0</v>
      </c>
      <c r="K356" s="201">
        <f t="shared" si="513"/>
        <v>0</v>
      </c>
      <c r="L356" s="195">
        <f t="shared" si="514"/>
        <v>0</v>
      </c>
      <c r="M356" s="201">
        <f t="shared" si="515"/>
        <v>0</v>
      </c>
      <c r="N356" s="195">
        <f t="shared" si="516"/>
        <v>0</v>
      </c>
      <c r="O356" s="201">
        <f t="shared" si="517"/>
        <v>0</v>
      </c>
      <c r="P356" s="195">
        <f t="shared" si="518"/>
        <v>0</v>
      </c>
      <c r="Q356" s="201">
        <f t="shared" si="519"/>
        <v>0</v>
      </c>
      <c r="R356" s="195">
        <f t="shared" si="520"/>
        <v>0</v>
      </c>
      <c r="S356" s="201">
        <f t="shared" si="521"/>
        <v>0</v>
      </c>
      <c r="T356" s="195">
        <f t="shared" si="548"/>
        <v>16</v>
      </c>
      <c r="U356" s="201">
        <f t="shared" si="549"/>
        <v>0</v>
      </c>
      <c r="V356" s="26"/>
      <c r="W356" s="4"/>
      <c r="X356">
        <f t="shared" si="522"/>
        <v>30</v>
      </c>
      <c r="Y356">
        <f t="shared" si="525"/>
        <v>3</v>
      </c>
      <c r="Z356">
        <f t="shared" si="526"/>
        <v>1</v>
      </c>
      <c r="AA356">
        <f t="shared" si="527"/>
        <v>0</v>
      </c>
      <c r="AB356">
        <f t="shared" si="528"/>
        <v>0</v>
      </c>
      <c r="AC356">
        <f t="shared" si="529"/>
        <v>0</v>
      </c>
      <c r="AD356">
        <f t="shared" si="530"/>
        <v>0</v>
      </c>
      <c r="AE356">
        <f t="shared" si="531"/>
        <v>0</v>
      </c>
      <c r="AF356">
        <f t="shared" si="532"/>
        <v>0</v>
      </c>
      <c r="AG356">
        <f t="shared" si="533"/>
        <v>0</v>
      </c>
      <c r="AH356">
        <f t="shared" si="534"/>
        <v>0</v>
      </c>
      <c r="AI356">
        <f t="shared" si="535"/>
        <v>0</v>
      </c>
      <c r="AL356">
        <f t="shared" si="536"/>
        <v>0</v>
      </c>
      <c r="AM356">
        <f t="shared" si="537"/>
        <v>0</v>
      </c>
      <c r="AN356">
        <f t="shared" si="538"/>
        <v>0</v>
      </c>
      <c r="AO356">
        <f t="shared" si="539"/>
        <v>0</v>
      </c>
      <c r="AP356">
        <f t="shared" si="540"/>
        <v>0</v>
      </c>
      <c r="AQ356">
        <f t="shared" si="541"/>
        <v>0</v>
      </c>
      <c r="AR356">
        <f t="shared" si="542"/>
        <v>0</v>
      </c>
      <c r="AS356">
        <f t="shared" si="543"/>
        <v>0</v>
      </c>
      <c r="AT356">
        <f t="shared" si="544"/>
        <v>0</v>
      </c>
      <c r="AU356">
        <f t="shared" si="545"/>
        <v>0</v>
      </c>
      <c r="AV356">
        <f t="shared" si="546"/>
        <v>0</v>
      </c>
      <c r="AW356">
        <f t="shared" si="547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196">
        <f t="shared" ref="B357:Q357" si="550">SUM(B333:B356)</f>
        <v>583</v>
      </c>
      <c r="C357" s="202">
        <f t="shared" si="550"/>
        <v>20</v>
      </c>
      <c r="D357" s="196">
        <f t="shared" si="550"/>
        <v>74</v>
      </c>
      <c r="E357" s="202">
        <f t="shared" si="550"/>
        <v>1</v>
      </c>
      <c r="F357" s="196">
        <f t="shared" si="550"/>
        <v>2</v>
      </c>
      <c r="G357" s="202">
        <f t="shared" si="550"/>
        <v>0</v>
      </c>
      <c r="H357" s="196">
        <f t="shared" si="550"/>
        <v>1</v>
      </c>
      <c r="I357" s="202">
        <f t="shared" si="550"/>
        <v>0</v>
      </c>
      <c r="J357" s="196">
        <f t="shared" si="550"/>
        <v>0</v>
      </c>
      <c r="K357" s="202">
        <f t="shared" si="550"/>
        <v>0</v>
      </c>
      <c r="L357" s="196">
        <f t="shared" si="550"/>
        <v>0</v>
      </c>
      <c r="M357" s="202">
        <f t="shared" si="550"/>
        <v>0</v>
      </c>
      <c r="N357" s="196">
        <f t="shared" si="550"/>
        <v>0</v>
      </c>
      <c r="O357" s="202">
        <f t="shared" si="550"/>
        <v>0</v>
      </c>
      <c r="P357" s="196">
        <f t="shared" si="550"/>
        <v>0</v>
      </c>
      <c r="Q357" s="202">
        <f t="shared" si="550"/>
        <v>0</v>
      </c>
      <c r="R357" s="196">
        <f>SUM(R333:R356)</f>
        <v>0</v>
      </c>
      <c r="S357" s="202">
        <f>SUM(S333:S356)</f>
        <v>0</v>
      </c>
      <c r="T357" s="196">
        <f>SUM(T333:T356)</f>
        <v>660</v>
      </c>
      <c r="U357" s="202">
        <f>SUM(U333:U356)</f>
        <v>21</v>
      </c>
      <c r="V357" s="26"/>
      <c r="W357" s="4"/>
      <c r="X357">
        <f t="shared" si="522"/>
        <v>21</v>
      </c>
      <c r="Y357">
        <f t="shared" si="525"/>
        <v>4</v>
      </c>
      <c r="Z357">
        <f t="shared" si="526"/>
        <v>0</v>
      </c>
      <c r="AA357">
        <f t="shared" si="527"/>
        <v>0</v>
      </c>
      <c r="AB357">
        <f t="shared" si="528"/>
        <v>0</v>
      </c>
      <c r="AC357">
        <f t="shared" si="529"/>
        <v>0</v>
      </c>
      <c r="AD357">
        <f t="shared" si="530"/>
        <v>0</v>
      </c>
      <c r="AE357">
        <f t="shared" si="531"/>
        <v>0</v>
      </c>
      <c r="AF357">
        <f t="shared" si="532"/>
        <v>0</v>
      </c>
      <c r="AG357">
        <f t="shared" si="533"/>
        <v>0</v>
      </c>
      <c r="AH357">
        <f t="shared" si="534"/>
        <v>0</v>
      </c>
      <c r="AI357">
        <f t="shared" si="535"/>
        <v>0</v>
      </c>
      <c r="AL357">
        <f t="shared" si="536"/>
        <v>0</v>
      </c>
      <c r="AM357">
        <f t="shared" si="537"/>
        <v>0</v>
      </c>
      <c r="AN357">
        <f t="shared" si="538"/>
        <v>0</v>
      </c>
      <c r="AO357">
        <f t="shared" si="539"/>
        <v>0</v>
      </c>
      <c r="AP357">
        <f t="shared" si="540"/>
        <v>0</v>
      </c>
      <c r="AQ357">
        <f t="shared" si="541"/>
        <v>0</v>
      </c>
      <c r="AR357">
        <f t="shared" si="542"/>
        <v>0</v>
      </c>
      <c r="AS357">
        <f t="shared" si="543"/>
        <v>0</v>
      </c>
      <c r="AT357">
        <f t="shared" si="544"/>
        <v>0</v>
      </c>
      <c r="AU357">
        <f t="shared" si="545"/>
        <v>0</v>
      </c>
      <c r="AV357">
        <f t="shared" si="546"/>
        <v>0</v>
      </c>
      <c r="AW357">
        <f t="shared" si="547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125</v>
      </c>
      <c r="B358" s="197">
        <f>B357/T357</f>
        <v>0.8833333333333333</v>
      </c>
      <c r="C358" s="203">
        <f>C357/T357</f>
        <v>3.0303030303030304E-2</v>
      </c>
      <c r="D358" s="197">
        <f>D357/T357</f>
        <v>0.11212121212121212</v>
      </c>
      <c r="E358" s="203">
        <f>E357/T357</f>
        <v>1.5151515151515152E-3</v>
      </c>
      <c r="F358" s="197">
        <f>F357/T357</f>
        <v>3.0303030303030303E-3</v>
      </c>
      <c r="G358" s="203">
        <f>G357/T357</f>
        <v>0</v>
      </c>
      <c r="H358" s="197">
        <f>H357/T357</f>
        <v>1.5151515151515152E-3</v>
      </c>
      <c r="I358" s="203">
        <f>I357/T357</f>
        <v>0</v>
      </c>
      <c r="J358" s="197">
        <f>J357/T357</f>
        <v>0</v>
      </c>
      <c r="K358" s="203">
        <f>K357/T357</f>
        <v>0</v>
      </c>
      <c r="L358" s="197">
        <f>L357/T357</f>
        <v>0</v>
      </c>
      <c r="M358" s="203">
        <f>M357/T357</f>
        <v>0</v>
      </c>
      <c r="N358" s="197">
        <f>N357/T357</f>
        <v>0</v>
      </c>
      <c r="O358" s="203">
        <f>O357/T357</f>
        <v>0</v>
      </c>
      <c r="P358" s="197">
        <f>P357/T357</f>
        <v>0</v>
      </c>
      <c r="Q358" s="203">
        <f>Q357/T357</f>
        <v>0</v>
      </c>
      <c r="R358" s="197">
        <f>R357/T357</f>
        <v>0</v>
      </c>
      <c r="S358" s="203">
        <f>S357/T357</f>
        <v>0</v>
      </c>
      <c r="T358" s="197">
        <f>100%</f>
        <v>1</v>
      </c>
      <c r="U358" s="203">
        <f>U357/T357</f>
        <v>3.1818181818181815E-2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111</v>
      </c>
      <c r="B359" s="198">
        <f t="shared" ref="B359:U359" si="551">SUM(B339:B353)</f>
        <v>508</v>
      </c>
      <c r="C359" s="204">
        <f t="shared" si="551"/>
        <v>20</v>
      </c>
      <c r="D359" s="198">
        <f t="shared" si="551"/>
        <v>60</v>
      </c>
      <c r="E359" s="204">
        <f t="shared" si="551"/>
        <v>1</v>
      </c>
      <c r="F359" s="198">
        <f t="shared" si="551"/>
        <v>2</v>
      </c>
      <c r="G359" s="204">
        <f t="shared" si="551"/>
        <v>0</v>
      </c>
      <c r="H359" s="198">
        <f t="shared" si="551"/>
        <v>0</v>
      </c>
      <c r="I359" s="204">
        <f t="shared" si="551"/>
        <v>0</v>
      </c>
      <c r="J359" s="198">
        <f t="shared" si="551"/>
        <v>0</v>
      </c>
      <c r="K359" s="204">
        <f t="shared" si="551"/>
        <v>0</v>
      </c>
      <c r="L359" s="198">
        <f t="shared" si="551"/>
        <v>0</v>
      </c>
      <c r="M359" s="204">
        <f t="shared" si="551"/>
        <v>0</v>
      </c>
      <c r="N359" s="198">
        <f t="shared" si="551"/>
        <v>0</v>
      </c>
      <c r="O359" s="204">
        <f t="shared" si="551"/>
        <v>0</v>
      </c>
      <c r="P359" s="198">
        <f t="shared" si="551"/>
        <v>0</v>
      </c>
      <c r="Q359" s="204">
        <f t="shared" si="551"/>
        <v>0</v>
      </c>
      <c r="R359" s="198">
        <f t="shared" si="551"/>
        <v>0</v>
      </c>
      <c r="S359" s="204">
        <f t="shared" si="551"/>
        <v>0</v>
      </c>
      <c r="T359" s="198">
        <f t="shared" si="551"/>
        <v>570</v>
      </c>
      <c r="U359" s="204">
        <f t="shared" si="551"/>
        <v>21</v>
      </c>
      <c r="V359" s="26"/>
      <c r="W359" s="4"/>
      <c r="X359">
        <f t="shared" ref="X359:X371" si="552">BA140</f>
        <v>34</v>
      </c>
      <c r="Y359">
        <f>BB140</f>
        <v>7</v>
      </c>
      <c r="Z359">
        <f t="shared" ref="Z359:Z371" si="553">BC140</f>
        <v>1</v>
      </c>
      <c r="AA359">
        <f t="shared" ref="AA359:AA371" si="554">BD140</f>
        <v>0</v>
      </c>
      <c r="AB359">
        <f t="shared" ref="AB359:AB371" si="555">BE140</f>
        <v>0</v>
      </c>
      <c r="AC359">
        <f t="shared" ref="AC359:AC371" si="556">BF140</f>
        <v>0</v>
      </c>
      <c r="AD359">
        <f t="shared" ref="AD359:AD371" si="557">BG140</f>
        <v>0</v>
      </c>
      <c r="AE359">
        <f t="shared" ref="AE359:AE371" si="558">BH140</f>
        <v>0</v>
      </c>
      <c r="AF359">
        <f t="shared" ref="AF359:AF371" si="559">BI140</f>
        <v>0</v>
      </c>
      <c r="AG359">
        <f t="shared" ref="AG359:AG371" si="560">BJ140</f>
        <v>0</v>
      </c>
      <c r="AH359">
        <f t="shared" ref="AH359:AH371" si="561">BK140</f>
        <v>0</v>
      </c>
      <c r="AI359">
        <f t="shared" ref="AI359:AI371" si="562">BL140</f>
        <v>0</v>
      </c>
      <c r="AL359">
        <f>BN134</f>
        <v>2</v>
      </c>
      <c r="AM359">
        <f t="shared" ref="AM359:AW359" si="563">BO134</f>
        <v>0</v>
      </c>
      <c r="AN359">
        <f t="shared" si="563"/>
        <v>0</v>
      </c>
      <c r="AO359">
        <f t="shared" si="563"/>
        <v>0</v>
      </c>
      <c r="AP359">
        <f t="shared" si="563"/>
        <v>0</v>
      </c>
      <c r="AQ359">
        <f t="shared" si="563"/>
        <v>0</v>
      </c>
      <c r="AR359">
        <f t="shared" si="563"/>
        <v>0</v>
      </c>
      <c r="AS359">
        <f t="shared" si="563"/>
        <v>0</v>
      </c>
      <c r="AT359">
        <f t="shared" si="563"/>
        <v>0</v>
      </c>
      <c r="AU359">
        <f t="shared" si="563"/>
        <v>0</v>
      </c>
      <c r="AV359">
        <f t="shared" si="563"/>
        <v>0</v>
      </c>
      <c r="AW359">
        <f t="shared" si="563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112</v>
      </c>
      <c r="B360" s="199">
        <f t="shared" ref="B360:U360" si="564">B357-B359</f>
        <v>75</v>
      </c>
      <c r="C360" s="205">
        <f t="shared" si="564"/>
        <v>0</v>
      </c>
      <c r="D360" s="199">
        <f t="shared" si="564"/>
        <v>14</v>
      </c>
      <c r="E360" s="205">
        <f t="shared" si="564"/>
        <v>0</v>
      </c>
      <c r="F360" s="199">
        <f t="shared" si="564"/>
        <v>0</v>
      </c>
      <c r="G360" s="205">
        <f t="shared" si="564"/>
        <v>0</v>
      </c>
      <c r="H360" s="199">
        <f t="shared" si="564"/>
        <v>1</v>
      </c>
      <c r="I360" s="205">
        <f t="shared" si="564"/>
        <v>0</v>
      </c>
      <c r="J360" s="199">
        <f t="shared" si="564"/>
        <v>0</v>
      </c>
      <c r="K360" s="205">
        <f t="shared" si="564"/>
        <v>0</v>
      </c>
      <c r="L360" s="199">
        <f t="shared" si="564"/>
        <v>0</v>
      </c>
      <c r="M360" s="205">
        <f t="shared" si="564"/>
        <v>0</v>
      </c>
      <c r="N360" s="199">
        <f t="shared" si="564"/>
        <v>0</v>
      </c>
      <c r="O360" s="205">
        <f t="shared" si="564"/>
        <v>0</v>
      </c>
      <c r="P360" s="199">
        <f t="shared" si="564"/>
        <v>0</v>
      </c>
      <c r="Q360" s="205">
        <f t="shared" si="564"/>
        <v>0</v>
      </c>
      <c r="R360" s="199">
        <f t="shared" si="564"/>
        <v>0</v>
      </c>
      <c r="S360" s="205">
        <f t="shared" si="564"/>
        <v>0</v>
      </c>
      <c r="T360" s="199">
        <f t="shared" si="564"/>
        <v>90</v>
      </c>
      <c r="U360" s="205">
        <f t="shared" si="564"/>
        <v>0</v>
      </c>
      <c r="V360" s="26"/>
      <c r="W360" s="4"/>
      <c r="X360">
        <f t="shared" si="552"/>
        <v>53</v>
      </c>
      <c r="Y360">
        <f t="shared" ref="Y360:Y371" si="565">BB141</f>
        <v>5</v>
      </c>
      <c r="Z360">
        <f t="shared" si="553"/>
        <v>0</v>
      </c>
      <c r="AA360">
        <f t="shared" si="554"/>
        <v>0</v>
      </c>
      <c r="AB360">
        <f t="shared" si="555"/>
        <v>0</v>
      </c>
      <c r="AC360">
        <f t="shared" si="556"/>
        <v>0</v>
      </c>
      <c r="AD360">
        <f t="shared" si="557"/>
        <v>0</v>
      </c>
      <c r="AE360">
        <f t="shared" si="558"/>
        <v>0</v>
      </c>
      <c r="AF360">
        <f t="shared" si="559"/>
        <v>0</v>
      </c>
      <c r="AG360">
        <f t="shared" si="560"/>
        <v>0</v>
      </c>
      <c r="AH360">
        <f t="shared" si="561"/>
        <v>0</v>
      </c>
      <c r="AI360">
        <f t="shared" si="562"/>
        <v>0</v>
      </c>
      <c r="AL360">
        <f t="shared" ref="AL360:AL371" si="566">BN135</f>
        <v>0</v>
      </c>
      <c r="AM360">
        <f t="shared" ref="AM360:AM371" si="567">BO135</f>
        <v>0</v>
      </c>
      <c r="AN360">
        <f t="shared" ref="AN360:AN371" si="568">BP135</f>
        <v>0</v>
      </c>
      <c r="AO360">
        <f t="shared" ref="AO360:AO371" si="569">BQ135</f>
        <v>0</v>
      </c>
      <c r="AP360">
        <f t="shared" ref="AP360:AP371" si="570">BR135</f>
        <v>0</v>
      </c>
      <c r="AQ360">
        <f t="shared" ref="AQ360:AQ371" si="571">BS135</f>
        <v>0</v>
      </c>
      <c r="AR360">
        <f t="shared" ref="AR360:AR371" si="572">BT135</f>
        <v>0</v>
      </c>
      <c r="AS360">
        <f t="shared" ref="AS360:AS371" si="573">BU135</f>
        <v>0</v>
      </c>
      <c r="AT360">
        <f t="shared" ref="AT360:AT371" si="574">BV135</f>
        <v>0</v>
      </c>
      <c r="AU360">
        <f t="shared" ref="AU360:AU371" si="575">BW135</f>
        <v>0</v>
      </c>
      <c r="AV360">
        <f t="shared" ref="AV360:AV371" si="576">BX135</f>
        <v>0</v>
      </c>
      <c r="AW360">
        <f t="shared" ref="AW360:AW371" si="577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639</v>
      </c>
      <c r="J361" s="56"/>
      <c r="K361" s="53"/>
      <c r="L361" s="60" t="s">
        <v>56</v>
      </c>
      <c r="M361" s="54">
        <f>U357</f>
        <v>21</v>
      </c>
      <c r="N361" s="58"/>
      <c r="O361" s="47"/>
      <c r="P361" s="51"/>
      <c r="Q361" s="48"/>
      <c r="R361" s="49" t="s">
        <v>57</v>
      </c>
      <c r="S361" s="49"/>
      <c r="T361" s="52">
        <f>I361+M361*2</f>
        <v>681</v>
      </c>
      <c r="U361" s="50"/>
      <c r="V361" s="26"/>
      <c r="W361" s="4"/>
      <c r="X361">
        <f t="shared" si="552"/>
        <v>34</v>
      </c>
      <c r="Y361">
        <f t="shared" si="565"/>
        <v>2</v>
      </c>
      <c r="Z361">
        <f t="shared" si="553"/>
        <v>0</v>
      </c>
      <c r="AA361">
        <f t="shared" si="554"/>
        <v>0</v>
      </c>
      <c r="AB361">
        <f t="shared" si="555"/>
        <v>0</v>
      </c>
      <c r="AC361">
        <f t="shared" si="556"/>
        <v>0</v>
      </c>
      <c r="AD361">
        <f t="shared" si="557"/>
        <v>0</v>
      </c>
      <c r="AE361">
        <f t="shared" si="558"/>
        <v>0</v>
      </c>
      <c r="AF361">
        <f t="shared" si="559"/>
        <v>0</v>
      </c>
      <c r="AG361">
        <f t="shared" si="560"/>
        <v>0</v>
      </c>
      <c r="AH361">
        <f t="shared" si="561"/>
        <v>0</v>
      </c>
      <c r="AI361">
        <f t="shared" si="562"/>
        <v>0</v>
      </c>
      <c r="AL361">
        <f t="shared" si="566"/>
        <v>1</v>
      </c>
      <c r="AM361">
        <f t="shared" si="567"/>
        <v>1</v>
      </c>
      <c r="AN361">
        <f t="shared" si="568"/>
        <v>0</v>
      </c>
      <c r="AO361">
        <f t="shared" si="569"/>
        <v>0</v>
      </c>
      <c r="AP361">
        <f t="shared" si="570"/>
        <v>0</v>
      </c>
      <c r="AQ361">
        <f t="shared" si="571"/>
        <v>0</v>
      </c>
      <c r="AR361">
        <f t="shared" si="572"/>
        <v>0</v>
      </c>
      <c r="AS361">
        <f t="shared" si="573"/>
        <v>0</v>
      </c>
      <c r="AT361">
        <f t="shared" si="574"/>
        <v>0</v>
      </c>
      <c r="AU361">
        <f t="shared" si="575"/>
        <v>0</v>
      </c>
      <c r="AV361">
        <f t="shared" si="576"/>
        <v>0</v>
      </c>
      <c r="AW361">
        <f t="shared" si="577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17.393939393939394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15.952380952380953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2"/>
        <v>18</v>
      </c>
      <c r="Y362">
        <f t="shared" si="565"/>
        <v>10</v>
      </c>
      <c r="Z362">
        <f t="shared" si="553"/>
        <v>0</v>
      </c>
      <c r="AA362">
        <f t="shared" si="554"/>
        <v>0</v>
      </c>
      <c r="AB362">
        <f t="shared" si="555"/>
        <v>0</v>
      </c>
      <c r="AC362">
        <f t="shared" si="556"/>
        <v>0</v>
      </c>
      <c r="AD362">
        <f t="shared" si="557"/>
        <v>0</v>
      </c>
      <c r="AE362">
        <f t="shared" si="558"/>
        <v>0</v>
      </c>
      <c r="AF362">
        <f t="shared" si="559"/>
        <v>0</v>
      </c>
      <c r="AG362">
        <f t="shared" si="560"/>
        <v>0</v>
      </c>
      <c r="AH362">
        <f t="shared" si="561"/>
        <v>0</v>
      </c>
      <c r="AI362">
        <f t="shared" si="562"/>
        <v>0</v>
      </c>
      <c r="AL362">
        <f t="shared" si="566"/>
        <v>0</v>
      </c>
      <c r="AM362">
        <f t="shared" si="567"/>
        <v>0</v>
      </c>
      <c r="AN362">
        <f t="shared" si="568"/>
        <v>0</v>
      </c>
      <c r="AO362">
        <f t="shared" si="569"/>
        <v>0</v>
      </c>
      <c r="AP362">
        <f t="shared" si="570"/>
        <v>0</v>
      </c>
      <c r="AQ362">
        <f t="shared" si="571"/>
        <v>0</v>
      </c>
      <c r="AR362">
        <f t="shared" si="572"/>
        <v>0</v>
      </c>
      <c r="AS362">
        <f t="shared" si="573"/>
        <v>0</v>
      </c>
      <c r="AT362">
        <f t="shared" si="574"/>
        <v>0</v>
      </c>
      <c r="AU362">
        <f t="shared" si="575"/>
        <v>0</v>
      </c>
      <c r="AV362">
        <f t="shared" si="576"/>
        <v>0</v>
      </c>
      <c r="AW362">
        <f t="shared" si="577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552"/>
        <v>43</v>
      </c>
      <c r="Y363">
        <f t="shared" si="565"/>
        <v>1</v>
      </c>
      <c r="Z363">
        <f t="shared" si="553"/>
        <v>0</v>
      </c>
      <c r="AA363">
        <f t="shared" si="554"/>
        <v>0</v>
      </c>
      <c r="AB363">
        <f t="shared" si="555"/>
        <v>0</v>
      </c>
      <c r="AC363">
        <f t="shared" si="556"/>
        <v>0</v>
      </c>
      <c r="AD363">
        <f t="shared" si="557"/>
        <v>0</v>
      </c>
      <c r="AE363">
        <f t="shared" si="558"/>
        <v>0</v>
      </c>
      <c r="AF363">
        <f t="shared" si="559"/>
        <v>0</v>
      </c>
      <c r="AG363">
        <f t="shared" si="560"/>
        <v>0</v>
      </c>
      <c r="AH363">
        <f t="shared" si="561"/>
        <v>0</v>
      </c>
      <c r="AI363">
        <f t="shared" si="562"/>
        <v>0</v>
      </c>
      <c r="AL363">
        <f t="shared" si="566"/>
        <v>2</v>
      </c>
      <c r="AM363">
        <f t="shared" si="567"/>
        <v>0</v>
      </c>
      <c r="AN363">
        <f t="shared" si="568"/>
        <v>0</v>
      </c>
      <c r="AO363">
        <f t="shared" si="569"/>
        <v>0</v>
      </c>
      <c r="AP363">
        <f t="shared" si="570"/>
        <v>0</v>
      </c>
      <c r="AQ363">
        <f t="shared" si="571"/>
        <v>0</v>
      </c>
      <c r="AR363">
        <f t="shared" si="572"/>
        <v>0</v>
      </c>
      <c r="AS363">
        <f t="shared" si="573"/>
        <v>0</v>
      </c>
      <c r="AT363">
        <f t="shared" si="574"/>
        <v>0</v>
      </c>
      <c r="AU363">
        <f t="shared" si="575"/>
        <v>0</v>
      </c>
      <c r="AV363">
        <f t="shared" si="576"/>
        <v>0</v>
      </c>
      <c r="AW363">
        <f t="shared" si="577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552"/>
        <v>55</v>
      </c>
      <c r="Y364">
        <f t="shared" si="565"/>
        <v>4</v>
      </c>
      <c r="Z364">
        <f t="shared" si="553"/>
        <v>0</v>
      </c>
      <c r="AA364">
        <f t="shared" si="554"/>
        <v>0</v>
      </c>
      <c r="AB364">
        <f t="shared" si="555"/>
        <v>0</v>
      </c>
      <c r="AC364">
        <f t="shared" si="556"/>
        <v>0</v>
      </c>
      <c r="AD364">
        <f t="shared" si="557"/>
        <v>0</v>
      </c>
      <c r="AE364">
        <f t="shared" si="558"/>
        <v>0</v>
      </c>
      <c r="AF364">
        <f t="shared" si="559"/>
        <v>0</v>
      </c>
      <c r="AG364">
        <f t="shared" si="560"/>
        <v>0</v>
      </c>
      <c r="AH364">
        <f t="shared" si="561"/>
        <v>0</v>
      </c>
      <c r="AI364">
        <f t="shared" si="562"/>
        <v>0</v>
      </c>
      <c r="AL364">
        <f t="shared" si="566"/>
        <v>4</v>
      </c>
      <c r="AM364">
        <f t="shared" si="567"/>
        <v>0</v>
      </c>
      <c r="AN364">
        <f t="shared" si="568"/>
        <v>0</v>
      </c>
      <c r="AO364">
        <f t="shared" si="569"/>
        <v>0</v>
      </c>
      <c r="AP364">
        <f t="shared" si="570"/>
        <v>0</v>
      </c>
      <c r="AQ364">
        <f t="shared" si="571"/>
        <v>0</v>
      </c>
      <c r="AR364">
        <f t="shared" si="572"/>
        <v>0</v>
      </c>
      <c r="AS364">
        <f t="shared" si="573"/>
        <v>0</v>
      </c>
      <c r="AT364">
        <f t="shared" si="574"/>
        <v>0</v>
      </c>
      <c r="AU364">
        <f t="shared" si="575"/>
        <v>0</v>
      </c>
      <c r="AV364">
        <f t="shared" si="576"/>
        <v>0</v>
      </c>
      <c r="AW364">
        <f t="shared" si="577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552"/>
        <v>47</v>
      </c>
      <c r="Y365">
        <f t="shared" si="565"/>
        <v>3</v>
      </c>
      <c r="Z365">
        <f t="shared" si="553"/>
        <v>0</v>
      </c>
      <c r="AA365">
        <f t="shared" si="554"/>
        <v>0</v>
      </c>
      <c r="AB365">
        <f t="shared" si="555"/>
        <v>0</v>
      </c>
      <c r="AC365">
        <f t="shared" si="556"/>
        <v>0</v>
      </c>
      <c r="AD365">
        <f t="shared" si="557"/>
        <v>0</v>
      </c>
      <c r="AE365">
        <f t="shared" si="558"/>
        <v>0</v>
      </c>
      <c r="AF365">
        <f t="shared" si="559"/>
        <v>0</v>
      </c>
      <c r="AG365">
        <f t="shared" si="560"/>
        <v>0</v>
      </c>
      <c r="AH365">
        <f t="shared" si="561"/>
        <v>0</v>
      </c>
      <c r="AI365">
        <f t="shared" si="562"/>
        <v>0</v>
      </c>
      <c r="AL365">
        <f t="shared" si="566"/>
        <v>3</v>
      </c>
      <c r="AM365">
        <f t="shared" si="567"/>
        <v>0</v>
      </c>
      <c r="AN365">
        <f t="shared" si="568"/>
        <v>0</v>
      </c>
      <c r="AO365">
        <f t="shared" si="569"/>
        <v>0</v>
      </c>
      <c r="AP365">
        <f t="shared" si="570"/>
        <v>0</v>
      </c>
      <c r="AQ365">
        <f t="shared" si="571"/>
        <v>0</v>
      </c>
      <c r="AR365">
        <f t="shared" si="572"/>
        <v>0</v>
      </c>
      <c r="AS365">
        <f t="shared" si="573"/>
        <v>0</v>
      </c>
      <c r="AT365">
        <f t="shared" si="574"/>
        <v>0</v>
      </c>
      <c r="AU365">
        <f t="shared" si="575"/>
        <v>0</v>
      </c>
      <c r="AV365">
        <f t="shared" si="576"/>
        <v>0</v>
      </c>
      <c r="AW365">
        <f t="shared" si="577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552"/>
        <v>50</v>
      </c>
      <c r="Y366">
        <f t="shared" si="565"/>
        <v>4</v>
      </c>
      <c r="Z366">
        <f t="shared" si="553"/>
        <v>0</v>
      </c>
      <c r="AA366">
        <f t="shared" si="554"/>
        <v>0</v>
      </c>
      <c r="AB366">
        <f t="shared" si="555"/>
        <v>0</v>
      </c>
      <c r="AC366">
        <f t="shared" si="556"/>
        <v>0</v>
      </c>
      <c r="AD366">
        <f t="shared" si="557"/>
        <v>0</v>
      </c>
      <c r="AE366">
        <f t="shared" si="558"/>
        <v>0</v>
      </c>
      <c r="AF366">
        <f t="shared" si="559"/>
        <v>0</v>
      </c>
      <c r="AG366">
        <f t="shared" si="560"/>
        <v>0</v>
      </c>
      <c r="AH366">
        <f t="shared" si="561"/>
        <v>0</v>
      </c>
      <c r="AI366">
        <f t="shared" si="562"/>
        <v>0</v>
      </c>
      <c r="AL366">
        <f t="shared" si="566"/>
        <v>3</v>
      </c>
      <c r="AM366">
        <f t="shared" si="567"/>
        <v>0</v>
      </c>
      <c r="AN366">
        <f t="shared" si="568"/>
        <v>0</v>
      </c>
      <c r="AO366">
        <f t="shared" si="569"/>
        <v>0</v>
      </c>
      <c r="AP366">
        <f t="shared" si="570"/>
        <v>0</v>
      </c>
      <c r="AQ366">
        <f t="shared" si="571"/>
        <v>0</v>
      </c>
      <c r="AR366">
        <f t="shared" si="572"/>
        <v>0</v>
      </c>
      <c r="AS366">
        <f t="shared" si="573"/>
        <v>0</v>
      </c>
      <c r="AT366">
        <f t="shared" si="574"/>
        <v>0</v>
      </c>
      <c r="AU366">
        <f t="shared" si="575"/>
        <v>0</v>
      </c>
      <c r="AV366">
        <f t="shared" si="576"/>
        <v>0</v>
      </c>
      <c r="AW366">
        <f t="shared" si="577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552"/>
        <v>62</v>
      </c>
      <c r="Y367">
        <f t="shared" si="565"/>
        <v>6</v>
      </c>
      <c r="Z367">
        <f t="shared" si="553"/>
        <v>0</v>
      </c>
      <c r="AA367">
        <f t="shared" si="554"/>
        <v>0</v>
      </c>
      <c r="AB367">
        <f t="shared" si="555"/>
        <v>0</v>
      </c>
      <c r="AC367">
        <f t="shared" si="556"/>
        <v>0</v>
      </c>
      <c r="AD367">
        <f t="shared" si="557"/>
        <v>0</v>
      </c>
      <c r="AE367">
        <f t="shared" si="558"/>
        <v>0</v>
      </c>
      <c r="AF367">
        <f t="shared" si="559"/>
        <v>0</v>
      </c>
      <c r="AG367">
        <f t="shared" si="560"/>
        <v>0</v>
      </c>
      <c r="AH367">
        <f t="shared" si="561"/>
        <v>0</v>
      </c>
      <c r="AI367">
        <f t="shared" si="562"/>
        <v>0</v>
      </c>
      <c r="AL367">
        <f t="shared" si="566"/>
        <v>4</v>
      </c>
      <c r="AM367">
        <f t="shared" si="567"/>
        <v>0</v>
      </c>
      <c r="AN367">
        <f t="shared" si="568"/>
        <v>0</v>
      </c>
      <c r="AO367">
        <f t="shared" si="569"/>
        <v>0</v>
      </c>
      <c r="AP367">
        <f t="shared" si="570"/>
        <v>0</v>
      </c>
      <c r="AQ367">
        <f t="shared" si="571"/>
        <v>0</v>
      </c>
      <c r="AR367">
        <f t="shared" si="572"/>
        <v>0</v>
      </c>
      <c r="AS367">
        <f t="shared" si="573"/>
        <v>0</v>
      </c>
      <c r="AT367">
        <f t="shared" si="574"/>
        <v>0</v>
      </c>
      <c r="AU367">
        <f t="shared" si="575"/>
        <v>0</v>
      </c>
      <c r="AV367">
        <f t="shared" si="576"/>
        <v>0</v>
      </c>
      <c r="AW367">
        <f t="shared" si="577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552"/>
        <v>30</v>
      </c>
      <c r="Y368">
        <f t="shared" si="565"/>
        <v>4</v>
      </c>
      <c r="Z368">
        <f t="shared" si="553"/>
        <v>0</v>
      </c>
      <c r="AA368">
        <f t="shared" si="554"/>
        <v>0</v>
      </c>
      <c r="AB368">
        <f t="shared" si="555"/>
        <v>0</v>
      </c>
      <c r="AC368">
        <f t="shared" si="556"/>
        <v>0</v>
      </c>
      <c r="AD368">
        <f t="shared" si="557"/>
        <v>0</v>
      </c>
      <c r="AE368">
        <f t="shared" si="558"/>
        <v>0</v>
      </c>
      <c r="AF368">
        <f t="shared" si="559"/>
        <v>0</v>
      </c>
      <c r="AG368">
        <f t="shared" si="560"/>
        <v>0</v>
      </c>
      <c r="AH368">
        <f t="shared" si="561"/>
        <v>0</v>
      </c>
      <c r="AI368">
        <f t="shared" si="562"/>
        <v>0</v>
      </c>
      <c r="AL368">
        <f t="shared" si="566"/>
        <v>0</v>
      </c>
      <c r="AM368">
        <f t="shared" si="567"/>
        <v>0</v>
      </c>
      <c r="AN368">
        <f t="shared" si="568"/>
        <v>0</v>
      </c>
      <c r="AO368">
        <f t="shared" si="569"/>
        <v>0</v>
      </c>
      <c r="AP368">
        <f t="shared" si="570"/>
        <v>0</v>
      </c>
      <c r="AQ368">
        <f t="shared" si="571"/>
        <v>0</v>
      </c>
      <c r="AR368">
        <f t="shared" si="572"/>
        <v>0</v>
      </c>
      <c r="AS368">
        <f t="shared" si="573"/>
        <v>0</v>
      </c>
      <c r="AT368">
        <f t="shared" si="574"/>
        <v>0</v>
      </c>
      <c r="AU368">
        <f t="shared" si="575"/>
        <v>0</v>
      </c>
      <c r="AV368">
        <f t="shared" si="576"/>
        <v>0</v>
      </c>
      <c r="AW368">
        <f t="shared" si="577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552"/>
        <v>16</v>
      </c>
      <c r="Y369">
        <f t="shared" si="565"/>
        <v>3</v>
      </c>
      <c r="Z369">
        <f t="shared" si="553"/>
        <v>0</v>
      </c>
      <c r="AA369">
        <f t="shared" si="554"/>
        <v>1</v>
      </c>
      <c r="AB369">
        <f t="shared" si="555"/>
        <v>0</v>
      </c>
      <c r="AC369">
        <f t="shared" si="556"/>
        <v>0</v>
      </c>
      <c r="AD369">
        <f t="shared" si="557"/>
        <v>0</v>
      </c>
      <c r="AE369">
        <f t="shared" si="558"/>
        <v>0</v>
      </c>
      <c r="AF369">
        <f t="shared" si="559"/>
        <v>0</v>
      </c>
      <c r="AG369">
        <f t="shared" si="560"/>
        <v>0</v>
      </c>
      <c r="AH369">
        <f t="shared" si="561"/>
        <v>0</v>
      </c>
      <c r="AI369">
        <f t="shared" si="562"/>
        <v>0</v>
      </c>
      <c r="AL369">
        <f t="shared" si="566"/>
        <v>0</v>
      </c>
      <c r="AM369">
        <f t="shared" si="567"/>
        <v>0</v>
      </c>
      <c r="AN369">
        <f t="shared" si="568"/>
        <v>0</v>
      </c>
      <c r="AO369">
        <f t="shared" si="569"/>
        <v>0</v>
      </c>
      <c r="AP369">
        <f t="shared" si="570"/>
        <v>0</v>
      </c>
      <c r="AQ369">
        <f t="shared" si="571"/>
        <v>0</v>
      </c>
      <c r="AR369">
        <f t="shared" si="572"/>
        <v>0</v>
      </c>
      <c r="AS369">
        <f t="shared" si="573"/>
        <v>0</v>
      </c>
      <c r="AT369">
        <f t="shared" si="574"/>
        <v>0</v>
      </c>
      <c r="AU369">
        <f t="shared" si="575"/>
        <v>0</v>
      </c>
      <c r="AV369">
        <f t="shared" si="576"/>
        <v>0</v>
      </c>
      <c r="AW369">
        <f t="shared" si="577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552"/>
        <v>16</v>
      </c>
      <c r="Y370">
        <f t="shared" si="565"/>
        <v>4</v>
      </c>
      <c r="Z370">
        <f t="shared" si="553"/>
        <v>0</v>
      </c>
      <c r="AA370">
        <f t="shared" si="554"/>
        <v>0</v>
      </c>
      <c r="AB370">
        <f t="shared" si="555"/>
        <v>0</v>
      </c>
      <c r="AC370">
        <f t="shared" si="556"/>
        <v>0</v>
      </c>
      <c r="AD370">
        <f t="shared" si="557"/>
        <v>0</v>
      </c>
      <c r="AE370">
        <f t="shared" si="558"/>
        <v>0</v>
      </c>
      <c r="AF370">
        <f t="shared" si="559"/>
        <v>0</v>
      </c>
      <c r="AG370">
        <f t="shared" si="560"/>
        <v>0</v>
      </c>
      <c r="AH370">
        <f t="shared" si="561"/>
        <v>0</v>
      </c>
      <c r="AI370">
        <f t="shared" si="562"/>
        <v>0</v>
      </c>
      <c r="AL370">
        <f t="shared" si="566"/>
        <v>0</v>
      </c>
      <c r="AM370">
        <f t="shared" si="567"/>
        <v>0</v>
      </c>
      <c r="AN370">
        <f t="shared" si="568"/>
        <v>0</v>
      </c>
      <c r="AO370">
        <f t="shared" si="569"/>
        <v>0</v>
      </c>
      <c r="AP370">
        <f t="shared" si="570"/>
        <v>0</v>
      </c>
      <c r="AQ370">
        <f t="shared" si="571"/>
        <v>0</v>
      </c>
      <c r="AR370">
        <f t="shared" si="572"/>
        <v>0</v>
      </c>
      <c r="AS370">
        <f t="shared" si="573"/>
        <v>0</v>
      </c>
      <c r="AT370">
        <f t="shared" si="574"/>
        <v>0</v>
      </c>
      <c r="AU370">
        <f t="shared" si="575"/>
        <v>0</v>
      </c>
      <c r="AV370">
        <f t="shared" si="576"/>
        <v>0</v>
      </c>
      <c r="AW370">
        <f t="shared" si="577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552"/>
        <v>15</v>
      </c>
      <c r="Y371">
        <f t="shared" si="565"/>
        <v>1</v>
      </c>
      <c r="Z371">
        <f t="shared" si="553"/>
        <v>0</v>
      </c>
      <c r="AA371">
        <f t="shared" si="554"/>
        <v>0</v>
      </c>
      <c r="AB371">
        <f t="shared" si="555"/>
        <v>0</v>
      </c>
      <c r="AC371">
        <f t="shared" si="556"/>
        <v>0</v>
      </c>
      <c r="AD371">
        <f t="shared" si="557"/>
        <v>0</v>
      </c>
      <c r="AE371">
        <f t="shared" si="558"/>
        <v>0</v>
      </c>
      <c r="AF371">
        <f t="shared" si="559"/>
        <v>0</v>
      </c>
      <c r="AG371">
        <f t="shared" si="560"/>
        <v>0</v>
      </c>
      <c r="AH371">
        <f t="shared" si="561"/>
        <v>0</v>
      </c>
      <c r="AI371">
        <f t="shared" si="562"/>
        <v>0</v>
      </c>
      <c r="AL371">
        <f t="shared" si="566"/>
        <v>0</v>
      </c>
      <c r="AM371">
        <f t="shared" si="567"/>
        <v>0</v>
      </c>
      <c r="AN371">
        <f t="shared" si="568"/>
        <v>0</v>
      </c>
      <c r="AO371">
        <f t="shared" si="569"/>
        <v>0</v>
      </c>
      <c r="AP371">
        <f t="shared" si="570"/>
        <v>0</v>
      </c>
      <c r="AQ371">
        <f t="shared" si="571"/>
        <v>0</v>
      </c>
      <c r="AR371">
        <f t="shared" si="572"/>
        <v>0</v>
      </c>
      <c r="AS371">
        <f t="shared" si="573"/>
        <v>0</v>
      </c>
      <c r="AT371">
        <f t="shared" si="574"/>
        <v>0</v>
      </c>
      <c r="AU371">
        <f t="shared" si="575"/>
        <v>0</v>
      </c>
      <c r="AV371">
        <f t="shared" si="576"/>
        <v>0</v>
      </c>
      <c r="AW371">
        <f t="shared" si="577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1.5151515151515152E-3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273" t="str">
        <f>A1</f>
        <v>Comptages vitesse TV/PL à Vincennes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5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26 septembre 2021</v>
      </c>
      <c r="I393" s="107" t="str">
        <f>I3</f>
        <v>Entre</v>
      </c>
      <c r="J393" s="108" t="str">
        <f>J3</f>
        <v>Rue de la Marseillaise</v>
      </c>
      <c r="K393" s="4"/>
      <c r="L393" s="11"/>
      <c r="M393" s="4"/>
      <c r="N393" s="4"/>
      <c r="O393" s="4" t="str">
        <f>O3</f>
        <v>Et</v>
      </c>
      <c r="P393" s="61" t="str">
        <f>P3</f>
        <v>Rue Diderot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195">
        <f t="shared" ref="B398:B406" si="578">X414</f>
        <v>13</v>
      </c>
      <c r="C398" s="201">
        <f t="shared" ref="C398:C406" si="579">AL414</f>
        <v>1</v>
      </c>
      <c r="D398" s="195">
        <f t="shared" ref="D398:D406" si="580">Y414</f>
        <v>4</v>
      </c>
      <c r="E398" s="201">
        <f t="shared" ref="E398:E406" si="581">AM414</f>
        <v>0</v>
      </c>
      <c r="F398" s="195">
        <f t="shared" ref="F398:F406" si="582">Z414</f>
        <v>0</v>
      </c>
      <c r="G398" s="201">
        <f t="shared" ref="G398:G406" si="583">AN414</f>
        <v>0</v>
      </c>
      <c r="H398" s="195">
        <f t="shared" ref="H398:H406" si="584">AA414</f>
        <v>0</v>
      </c>
      <c r="I398" s="201">
        <f t="shared" ref="I398:I406" si="585">AO414</f>
        <v>0</v>
      </c>
      <c r="J398" s="195">
        <f t="shared" ref="J398:J406" si="586">AB414</f>
        <v>0</v>
      </c>
      <c r="K398" s="201">
        <f t="shared" ref="K398:K406" si="587">AP414</f>
        <v>0</v>
      </c>
      <c r="L398" s="195">
        <f t="shared" ref="L398:L406" si="588">AC414</f>
        <v>0</v>
      </c>
      <c r="M398" s="201">
        <f t="shared" ref="M398:M406" si="589">AQ414</f>
        <v>0</v>
      </c>
      <c r="N398" s="195">
        <f t="shared" ref="N398:N406" si="590">AD414</f>
        <v>0</v>
      </c>
      <c r="O398" s="201">
        <f t="shared" ref="O398:O406" si="591">AR414</f>
        <v>0</v>
      </c>
      <c r="P398" s="195">
        <f t="shared" ref="P398:P406" si="592">AE414</f>
        <v>0</v>
      </c>
      <c r="Q398" s="201">
        <f t="shared" ref="Q398:Q406" si="593">AS414</f>
        <v>0</v>
      </c>
      <c r="R398" s="195">
        <f t="shared" ref="R398:R406" si="594">SUM(AF414:AI414)</f>
        <v>0</v>
      </c>
      <c r="S398" s="201">
        <f t="shared" ref="S398:S406" si="595">SUM(AT414:AW414)</f>
        <v>0</v>
      </c>
      <c r="T398" s="195">
        <f>SUM(B398,D398,F398,H398,J398,L398,N398,P398,R398,)</f>
        <v>17</v>
      </c>
      <c r="U398" s="201">
        <f t="shared" ref="U398:U413" si="596">SUM(C398,E398,G398,I398,K398,M398,O398,Q398,S398)</f>
        <v>1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195">
        <f t="shared" si="578"/>
        <v>13</v>
      </c>
      <c r="C399" s="201">
        <f t="shared" si="579"/>
        <v>1</v>
      </c>
      <c r="D399" s="195">
        <f t="shared" si="580"/>
        <v>2</v>
      </c>
      <c r="E399" s="201">
        <f t="shared" si="581"/>
        <v>0</v>
      </c>
      <c r="F399" s="195">
        <f t="shared" si="582"/>
        <v>1</v>
      </c>
      <c r="G399" s="201">
        <f t="shared" si="583"/>
        <v>0</v>
      </c>
      <c r="H399" s="195">
        <f t="shared" si="584"/>
        <v>0</v>
      </c>
      <c r="I399" s="201">
        <f t="shared" si="585"/>
        <v>0</v>
      </c>
      <c r="J399" s="195">
        <f t="shared" si="586"/>
        <v>0</v>
      </c>
      <c r="K399" s="201">
        <f t="shared" si="587"/>
        <v>0</v>
      </c>
      <c r="L399" s="195">
        <f t="shared" si="588"/>
        <v>0</v>
      </c>
      <c r="M399" s="201">
        <f t="shared" si="589"/>
        <v>0</v>
      </c>
      <c r="N399" s="195">
        <f t="shared" si="590"/>
        <v>0</v>
      </c>
      <c r="O399" s="201">
        <f t="shared" si="591"/>
        <v>0</v>
      </c>
      <c r="P399" s="195">
        <f t="shared" si="592"/>
        <v>0</v>
      </c>
      <c r="Q399" s="201">
        <f t="shared" si="593"/>
        <v>0</v>
      </c>
      <c r="R399" s="195">
        <f t="shared" si="594"/>
        <v>0</v>
      </c>
      <c r="S399" s="201">
        <f t="shared" si="595"/>
        <v>0</v>
      </c>
      <c r="T399" s="195">
        <f t="shared" ref="T399:T413" si="597">SUM(B399,D399,F399,H399,J399,L399,N399,P399,R399,)</f>
        <v>16</v>
      </c>
      <c r="U399" s="201">
        <f t="shared" si="596"/>
        <v>1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195">
        <f t="shared" si="578"/>
        <v>2</v>
      </c>
      <c r="C400" s="201">
        <f t="shared" si="579"/>
        <v>0</v>
      </c>
      <c r="D400" s="195">
        <f t="shared" si="580"/>
        <v>2</v>
      </c>
      <c r="E400" s="201">
        <f t="shared" si="581"/>
        <v>0</v>
      </c>
      <c r="F400" s="195">
        <f t="shared" si="582"/>
        <v>0</v>
      </c>
      <c r="G400" s="201">
        <f t="shared" si="583"/>
        <v>0</v>
      </c>
      <c r="H400" s="195">
        <f t="shared" si="584"/>
        <v>0</v>
      </c>
      <c r="I400" s="201">
        <f t="shared" si="585"/>
        <v>0</v>
      </c>
      <c r="J400" s="195">
        <f t="shared" si="586"/>
        <v>0</v>
      </c>
      <c r="K400" s="201">
        <f t="shared" si="587"/>
        <v>0</v>
      </c>
      <c r="L400" s="195">
        <f t="shared" si="588"/>
        <v>0</v>
      </c>
      <c r="M400" s="201">
        <f t="shared" si="589"/>
        <v>0</v>
      </c>
      <c r="N400" s="195">
        <f t="shared" si="590"/>
        <v>0</v>
      </c>
      <c r="O400" s="201">
        <f t="shared" si="591"/>
        <v>0</v>
      </c>
      <c r="P400" s="195">
        <f t="shared" si="592"/>
        <v>0</v>
      </c>
      <c r="Q400" s="201">
        <f t="shared" si="593"/>
        <v>0</v>
      </c>
      <c r="R400" s="195">
        <f t="shared" si="594"/>
        <v>0</v>
      </c>
      <c r="S400" s="201">
        <f t="shared" si="595"/>
        <v>0</v>
      </c>
      <c r="T400" s="195">
        <f t="shared" si="597"/>
        <v>4</v>
      </c>
      <c r="U400" s="201">
        <f t="shared" si="596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195">
        <f t="shared" si="578"/>
        <v>6</v>
      </c>
      <c r="C401" s="201">
        <f t="shared" si="579"/>
        <v>0</v>
      </c>
      <c r="D401" s="195">
        <f t="shared" si="580"/>
        <v>1</v>
      </c>
      <c r="E401" s="201">
        <f t="shared" si="581"/>
        <v>0</v>
      </c>
      <c r="F401" s="195">
        <f t="shared" si="582"/>
        <v>0</v>
      </c>
      <c r="G401" s="201">
        <f t="shared" si="583"/>
        <v>0</v>
      </c>
      <c r="H401" s="195">
        <f t="shared" si="584"/>
        <v>0</v>
      </c>
      <c r="I401" s="201">
        <f t="shared" si="585"/>
        <v>0</v>
      </c>
      <c r="J401" s="195">
        <f t="shared" si="586"/>
        <v>0</v>
      </c>
      <c r="K401" s="201">
        <f t="shared" si="587"/>
        <v>0</v>
      </c>
      <c r="L401" s="195">
        <f t="shared" si="588"/>
        <v>0</v>
      </c>
      <c r="M401" s="201">
        <f t="shared" si="589"/>
        <v>0</v>
      </c>
      <c r="N401" s="195">
        <f t="shared" si="590"/>
        <v>0</v>
      </c>
      <c r="O401" s="201">
        <f t="shared" si="591"/>
        <v>0</v>
      </c>
      <c r="P401" s="195">
        <f t="shared" si="592"/>
        <v>0</v>
      </c>
      <c r="Q401" s="201">
        <f t="shared" si="593"/>
        <v>0</v>
      </c>
      <c r="R401" s="195">
        <f t="shared" si="594"/>
        <v>0</v>
      </c>
      <c r="S401" s="201">
        <f t="shared" si="595"/>
        <v>0</v>
      </c>
      <c r="T401" s="195">
        <f t="shared" si="597"/>
        <v>7</v>
      </c>
      <c r="U401" s="201">
        <f t="shared" si="596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195">
        <f t="shared" si="578"/>
        <v>4</v>
      </c>
      <c r="C402" s="201">
        <f t="shared" si="579"/>
        <v>0</v>
      </c>
      <c r="D402" s="195">
        <f t="shared" si="580"/>
        <v>0</v>
      </c>
      <c r="E402" s="201">
        <f t="shared" si="581"/>
        <v>0</v>
      </c>
      <c r="F402" s="195">
        <f t="shared" si="582"/>
        <v>0</v>
      </c>
      <c r="G402" s="201">
        <f t="shared" si="583"/>
        <v>0</v>
      </c>
      <c r="H402" s="195">
        <f t="shared" si="584"/>
        <v>0</v>
      </c>
      <c r="I402" s="201">
        <f t="shared" si="585"/>
        <v>0</v>
      </c>
      <c r="J402" s="195">
        <f t="shared" si="586"/>
        <v>0</v>
      </c>
      <c r="K402" s="201">
        <f t="shared" si="587"/>
        <v>0</v>
      </c>
      <c r="L402" s="195">
        <f t="shared" si="588"/>
        <v>0</v>
      </c>
      <c r="M402" s="201">
        <f t="shared" si="589"/>
        <v>0</v>
      </c>
      <c r="N402" s="195">
        <f t="shared" si="590"/>
        <v>0</v>
      </c>
      <c r="O402" s="201">
        <f t="shared" si="591"/>
        <v>0</v>
      </c>
      <c r="P402" s="195">
        <f t="shared" si="592"/>
        <v>0</v>
      </c>
      <c r="Q402" s="201">
        <f t="shared" si="593"/>
        <v>0</v>
      </c>
      <c r="R402" s="195">
        <f t="shared" si="594"/>
        <v>0</v>
      </c>
      <c r="S402" s="201">
        <f t="shared" si="595"/>
        <v>0</v>
      </c>
      <c r="T402" s="195">
        <f t="shared" si="597"/>
        <v>4</v>
      </c>
      <c r="U402" s="201">
        <f t="shared" si="596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195">
        <f t="shared" si="578"/>
        <v>2</v>
      </c>
      <c r="C403" s="201">
        <f t="shared" si="579"/>
        <v>0</v>
      </c>
      <c r="D403" s="195">
        <f t="shared" si="580"/>
        <v>0</v>
      </c>
      <c r="E403" s="201">
        <f t="shared" si="581"/>
        <v>0</v>
      </c>
      <c r="F403" s="195">
        <f t="shared" si="582"/>
        <v>0</v>
      </c>
      <c r="G403" s="201">
        <f t="shared" si="583"/>
        <v>0</v>
      </c>
      <c r="H403" s="195">
        <f t="shared" si="584"/>
        <v>0</v>
      </c>
      <c r="I403" s="201">
        <f t="shared" si="585"/>
        <v>0</v>
      </c>
      <c r="J403" s="195">
        <f t="shared" si="586"/>
        <v>0</v>
      </c>
      <c r="K403" s="201">
        <f t="shared" si="587"/>
        <v>0</v>
      </c>
      <c r="L403" s="195">
        <f t="shared" si="588"/>
        <v>0</v>
      </c>
      <c r="M403" s="201">
        <f t="shared" si="589"/>
        <v>0</v>
      </c>
      <c r="N403" s="195">
        <f t="shared" si="590"/>
        <v>0</v>
      </c>
      <c r="O403" s="201">
        <f t="shared" si="591"/>
        <v>0</v>
      </c>
      <c r="P403" s="195">
        <f t="shared" si="592"/>
        <v>0</v>
      </c>
      <c r="Q403" s="201">
        <f t="shared" si="593"/>
        <v>0</v>
      </c>
      <c r="R403" s="195">
        <f t="shared" si="594"/>
        <v>0</v>
      </c>
      <c r="S403" s="201">
        <f t="shared" si="595"/>
        <v>0</v>
      </c>
      <c r="T403" s="195">
        <f t="shared" si="597"/>
        <v>2</v>
      </c>
      <c r="U403" s="201">
        <f t="shared" si="596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195">
        <f t="shared" si="578"/>
        <v>6</v>
      </c>
      <c r="C404" s="201">
        <f t="shared" si="579"/>
        <v>0</v>
      </c>
      <c r="D404" s="195">
        <f t="shared" si="580"/>
        <v>1</v>
      </c>
      <c r="E404" s="201">
        <f t="shared" si="581"/>
        <v>0</v>
      </c>
      <c r="F404" s="195">
        <f t="shared" si="582"/>
        <v>0</v>
      </c>
      <c r="G404" s="201">
        <f t="shared" si="583"/>
        <v>0</v>
      </c>
      <c r="H404" s="195">
        <f t="shared" si="584"/>
        <v>0</v>
      </c>
      <c r="I404" s="201">
        <f t="shared" si="585"/>
        <v>0</v>
      </c>
      <c r="J404" s="195">
        <f t="shared" si="586"/>
        <v>0</v>
      </c>
      <c r="K404" s="201">
        <f t="shared" si="587"/>
        <v>0</v>
      </c>
      <c r="L404" s="195">
        <f t="shared" si="588"/>
        <v>0</v>
      </c>
      <c r="M404" s="201">
        <f t="shared" si="589"/>
        <v>0</v>
      </c>
      <c r="N404" s="195">
        <f t="shared" si="590"/>
        <v>0</v>
      </c>
      <c r="O404" s="201">
        <f t="shared" si="591"/>
        <v>0</v>
      </c>
      <c r="P404" s="195">
        <f t="shared" si="592"/>
        <v>0</v>
      </c>
      <c r="Q404" s="201">
        <f t="shared" si="593"/>
        <v>0</v>
      </c>
      <c r="R404" s="195">
        <f t="shared" si="594"/>
        <v>0</v>
      </c>
      <c r="S404" s="201">
        <f t="shared" si="595"/>
        <v>0</v>
      </c>
      <c r="T404" s="195">
        <f t="shared" si="597"/>
        <v>7</v>
      </c>
      <c r="U404" s="201">
        <f t="shared" si="596"/>
        <v>0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195">
        <f t="shared" si="578"/>
        <v>2</v>
      </c>
      <c r="C405" s="201">
        <f t="shared" si="579"/>
        <v>0</v>
      </c>
      <c r="D405" s="195">
        <f t="shared" si="580"/>
        <v>0</v>
      </c>
      <c r="E405" s="201">
        <f t="shared" si="581"/>
        <v>0</v>
      </c>
      <c r="F405" s="195">
        <f t="shared" si="582"/>
        <v>0</v>
      </c>
      <c r="G405" s="201">
        <f t="shared" si="583"/>
        <v>0</v>
      </c>
      <c r="H405" s="195">
        <f t="shared" si="584"/>
        <v>0</v>
      </c>
      <c r="I405" s="201">
        <f t="shared" si="585"/>
        <v>0</v>
      </c>
      <c r="J405" s="195">
        <f t="shared" si="586"/>
        <v>0</v>
      </c>
      <c r="K405" s="201">
        <f t="shared" si="587"/>
        <v>0</v>
      </c>
      <c r="L405" s="195">
        <f t="shared" si="588"/>
        <v>0</v>
      </c>
      <c r="M405" s="201">
        <f t="shared" si="589"/>
        <v>0</v>
      </c>
      <c r="N405" s="195">
        <f t="shared" si="590"/>
        <v>0</v>
      </c>
      <c r="O405" s="201">
        <f t="shared" si="591"/>
        <v>0</v>
      </c>
      <c r="P405" s="195">
        <f t="shared" si="592"/>
        <v>0</v>
      </c>
      <c r="Q405" s="201">
        <f t="shared" si="593"/>
        <v>0</v>
      </c>
      <c r="R405" s="195">
        <f t="shared" si="594"/>
        <v>0</v>
      </c>
      <c r="S405" s="201">
        <f t="shared" si="595"/>
        <v>0</v>
      </c>
      <c r="T405" s="195">
        <f t="shared" si="597"/>
        <v>2</v>
      </c>
      <c r="U405" s="201">
        <f t="shared" si="596"/>
        <v>0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195">
        <f t="shared" si="578"/>
        <v>5</v>
      </c>
      <c r="C406" s="201">
        <f t="shared" si="579"/>
        <v>0</v>
      </c>
      <c r="D406" s="195">
        <f t="shared" si="580"/>
        <v>0</v>
      </c>
      <c r="E406" s="201">
        <f t="shared" si="581"/>
        <v>0</v>
      </c>
      <c r="F406" s="195">
        <f t="shared" si="582"/>
        <v>0</v>
      </c>
      <c r="G406" s="201">
        <f t="shared" si="583"/>
        <v>0</v>
      </c>
      <c r="H406" s="195">
        <f t="shared" si="584"/>
        <v>0</v>
      </c>
      <c r="I406" s="201">
        <f t="shared" si="585"/>
        <v>0</v>
      </c>
      <c r="J406" s="195">
        <f t="shared" si="586"/>
        <v>0</v>
      </c>
      <c r="K406" s="201">
        <f t="shared" si="587"/>
        <v>0</v>
      </c>
      <c r="L406" s="195">
        <f t="shared" si="588"/>
        <v>0</v>
      </c>
      <c r="M406" s="201">
        <f t="shared" si="589"/>
        <v>0</v>
      </c>
      <c r="N406" s="195">
        <f t="shared" si="590"/>
        <v>0</v>
      </c>
      <c r="O406" s="201">
        <f t="shared" si="591"/>
        <v>0</v>
      </c>
      <c r="P406" s="195">
        <f t="shared" si="592"/>
        <v>0</v>
      </c>
      <c r="Q406" s="201">
        <f t="shared" si="593"/>
        <v>0</v>
      </c>
      <c r="R406" s="195">
        <f t="shared" si="594"/>
        <v>0</v>
      </c>
      <c r="S406" s="201">
        <f t="shared" si="595"/>
        <v>0</v>
      </c>
      <c r="T406" s="195">
        <f t="shared" si="597"/>
        <v>5</v>
      </c>
      <c r="U406" s="201">
        <f t="shared" si="596"/>
        <v>0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195">
        <f t="shared" ref="B407:B421" si="598">X424</f>
        <v>14</v>
      </c>
      <c r="C407" s="201">
        <f t="shared" ref="C407:C421" si="599">AL424</f>
        <v>0</v>
      </c>
      <c r="D407" s="195">
        <f t="shared" ref="D407:D421" si="600">Y424</f>
        <v>0</v>
      </c>
      <c r="E407" s="201">
        <f t="shared" ref="E407:E421" si="601">AM424</f>
        <v>0</v>
      </c>
      <c r="F407" s="195">
        <f t="shared" ref="F407:F421" si="602">Z424</f>
        <v>0</v>
      </c>
      <c r="G407" s="201">
        <f t="shared" ref="G407:G421" si="603">AN424</f>
        <v>0</v>
      </c>
      <c r="H407" s="195">
        <f t="shared" ref="H407:H421" si="604">AA424</f>
        <v>0</v>
      </c>
      <c r="I407" s="201">
        <f t="shared" ref="I407:I421" si="605">AO424</f>
        <v>0</v>
      </c>
      <c r="J407" s="195">
        <f t="shared" ref="J407:J421" si="606">AB424</f>
        <v>0</v>
      </c>
      <c r="K407" s="201">
        <f t="shared" ref="K407:K421" si="607">AP424</f>
        <v>0</v>
      </c>
      <c r="L407" s="195">
        <f t="shared" ref="L407:L421" si="608">AC424</f>
        <v>0</v>
      </c>
      <c r="M407" s="201">
        <f t="shared" ref="M407:M421" si="609">AQ424</f>
        <v>0</v>
      </c>
      <c r="N407" s="195">
        <f t="shared" ref="N407:N421" si="610">AD424</f>
        <v>0</v>
      </c>
      <c r="O407" s="201">
        <f t="shared" ref="O407:O421" si="611">AR424</f>
        <v>0</v>
      </c>
      <c r="P407" s="195">
        <f t="shared" ref="P407:P421" si="612">AE424</f>
        <v>0</v>
      </c>
      <c r="Q407" s="201">
        <f t="shared" ref="Q407:Q421" si="613">AS424</f>
        <v>0</v>
      </c>
      <c r="R407" s="195">
        <f t="shared" ref="R407:R421" si="614">SUM(AF424:AI424)</f>
        <v>0</v>
      </c>
      <c r="S407" s="201">
        <f t="shared" ref="S407:S421" si="615">SUM(AT424:AW424)</f>
        <v>0</v>
      </c>
      <c r="T407" s="195">
        <f t="shared" si="597"/>
        <v>14</v>
      </c>
      <c r="U407" s="201">
        <f t="shared" si="596"/>
        <v>0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195">
        <f t="shared" si="598"/>
        <v>18</v>
      </c>
      <c r="C408" s="201">
        <f t="shared" si="599"/>
        <v>2</v>
      </c>
      <c r="D408" s="195">
        <f t="shared" si="600"/>
        <v>4</v>
      </c>
      <c r="E408" s="201">
        <f t="shared" si="601"/>
        <v>0</v>
      </c>
      <c r="F408" s="195">
        <f t="shared" si="602"/>
        <v>0</v>
      </c>
      <c r="G408" s="201">
        <f t="shared" si="603"/>
        <v>0</v>
      </c>
      <c r="H408" s="195">
        <f t="shared" si="604"/>
        <v>0</v>
      </c>
      <c r="I408" s="201">
        <f t="shared" si="605"/>
        <v>0</v>
      </c>
      <c r="J408" s="195">
        <f t="shared" si="606"/>
        <v>0</v>
      </c>
      <c r="K408" s="201">
        <f t="shared" si="607"/>
        <v>0</v>
      </c>
      <c r="L408" s="195">
        <f t="shared" si="608"/>
        <v>0</v>
      </c>
      <c r="M408" s="201">
        <f t="shared" si="609"/>
        <v>0</v>
      </c>
      <c r="N408" s="195">
        <f t="shared" si="610"/>
        <v>0</v>
      </c>
      <c r="O408" s="201">
        <f t="shared" si="611"/>
        <v>0</v>
      </c>
      <c r="P408" s="195">
        <f t="shared" si="612"/>
        <v>0</v>
      </c>
      <c r="Q408" s="201">
        <f t="shared" si="613"/>
        <v>0</v>
      </c>
      <c r="R408" s="195">
        <f t="shared" si="614"/>
        <v>0</v>
      </c>
      <c r="S408" s="201">
        <f t="shared" si="615"/>
        <v>0</v>
      </c>
      <c r="T408" s="195">
        <f t="shared" si="597"/>
        <v>22</v>
      </c>
      <c r="U408" s="201">
        <f t="shared" si="596"/>
        <v>2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195">
        <f t="shared" si="598"/>
        <v>37</v>
      </c>
      <c r="C409" s="201">
        <f t="shared" si="599"/>
        <v>2</v>
      </c>
      <c r="D409" s="195">
        <f t="shared" si="600"/>
        <v>4</v>
      </c>
      <c r="E409" s="201">
        <f t="shared" si="601"/>
        <v>0</v>
      </c>
      <c r="F409" s="195">
        <f t="shared" si="602"/>
        <v>0</v>
      </c>
      <c r="G409" s="201">
        <f t="shared" si="603"/>
        <v>0</v>
      </c>
      <c r="H409" s="195">
        <f t="shared" si="604"/>
        <v>0</v>
      </c>
      <c r="I409" s="201">
        <f t="shared" si="605"/>
        <v>0</v>
      </c>
      <c r="J409" s="195">
        <f t="shared" si="606"/>
        <v>0</v>
      </c>
      <c r="K409" s="201">
        <f t="shared" si="607"/>
        <v>0</v>
      </c>
      <c r="L409" s="195">
        <f t="shared" si="608"/>
        <v>0</v>
      </c>
      <c r="M409" s="201">
        <f t="shared" si="609"/>
        <v>0</v>
      </c>
      <c r="N409" s="195">
        <f t="shared" si="610"/>
        <v>0</v>
      </c>
      <c r="O409" s="201">
        <f t="shared" si="611"/>
        <v>0</v>
      </c>
      <c r="P409" s="195">
        <f t="shared" si="612"/>
        <v>0</v>
      </c>
      <c r="Q409" s="201">
        <f t="shared" si="613"/>
        <v>0</v>
      </c>
      <c r="R409" s="195">
        <f t="shared" si="614"/>
        <v>0</v>
      </c>
      <c r="S409" s="201">
        <f t="shared" si="615"/>
        <v>0</v>
      </c>
      <c r="T409" s="195">
        <f t="shared" si="597"/>
        <v>41</v>
      </c>
      <c r="U409" s="201">
        <f t="shared" si="596"/>
        <v>2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195">
        <f t="shared" si="598"/>
        <v>46</v>
      </c>
      <c r="C410" s="201">
        <f t="shared" si="599"/>
        <v>1</v>
      </c>
      <c r="D410" s="195">
        <f t="shared" si="600"/>
        <v>6</v>
      </c>
      <c r="E410" s="201">
        <f t="shared" si="601"/>
        <v>0</v>
      </c>
      <c r="F410" s="195">
        <f t="shared" si="602"/>
        <v>0</v>
      </c>
      <c r="G410" s="201">
        <f t="shared" si="603"/>
        <v>0</v>
      </c>
      <c r="H410" s="195">
        <f t="shared" si="604"/>
        <v>0</v>
      </c>
      <c r="I410" s="201">
        <f t="shared" si="605"/>
        <v>0</v>
      </c>
      <c r="J410" s="195">
        <f t="shared" si="606"/>
        <v>0</v>
      </c>
      <c r="K410" s="201">
        <f t="shared" si="607"/>
        <v>0</v>
      </c>
      <c r="L410" s="195">
        <f t="shared" si="608"/>
        <v>0</v>
      </c>
      <c r="M410" s="201">
        <f t="shared" si="609"/>
        <v>0</v>
      </c>
      <c r="N410" s="195">
        <f t="shared" si="610"/>
        <v>0</v>
      </c>
      <c r="O410" s="201">
        <f t="shared" si="611"/>
        <v>0</v>
      </c>
      <c r="P410" s="195">
        <f t="shared" si="612"/>
        <v>0</v>
      </c>
      <c r="Q410" s="201">
        <f t="shared" si="613"/>
        <v>0</v>
      </c>
      <c r="R410" s="195">
        <f t="shared" si="614"/>
        <v>0</v>
      </c>
      <c r="S410" s="201">
        <f t="shared" si="615"/>
        <v>0</v>
      </c>
      <c r="T410" s="195">
        <f t="shared" si="597"/>
        <v>52</v>
      </c>
      <c r="U410" s="201">
        <f t="shared" si="596"/>
        <v>1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195">
        <f t="shared" si="598"/>
        <v>36</v>
      </c>
      <c r="C411" s="201">
        <f t="shared" si="599"/>
        <v>1</v>
      </c>
      <c r="D411" s="195">
        <f t="shared" si="600"/>
        <v>5</v>
      </c>
      <c r="E411" s="201">
        <f t="shared" si="601"/>
        <v>0</v>
      </c>
      <c r="F411" s="195">
        <f t="shared" si="602"/>
        <v>0</v>
      </c>
      <c r="G411" s="201">
        <f t="shared" si="603"/>
        <v>0</v>
      </c>
      <c r="H411" s="195">
        <f t="shared" si="604"/>
        <v>0</v>
      </c>
      <c r="I411" s="201">
        <f t="shared" si="605"/>
        <v>0</v>
      </c>
      <c r="J411" s="195">
        <f t="shared" si="606"/>
        <v>0</v>
      </c>
      <c r="K411" s="201">
        <f t="shared" si="607"/>
        <v>0</v>
      </c>
      <c r="L411" s="195">
        <f t="shared" si="608"/>
        <v>0</v>
      </c>
      <c r="M411" s="201">
        <f t="shared" si="609"/>
        <v>0</v>
      </c>
      <c r="N411" s="195">
        <f t="shared" si="610"/>
        <v>0</v>
      </c>
      <c r="O411" s="201">
        <f t="shared" si="611"/>
        <v>0</v>
      </c>
      <c r="P411" s="195">
        <f t="shared" si="612"/>
        <v>0</v>
      </c>
      <c r="Q411" s="201">
        <f t="shared" si="613"/>
        <v>0</v>
      </c>
      <c r="R411" s="195">
        <f t="shared" si="614"/>
        <v>0</v>
      </c>
      <c r="S411" s="201">
        <f t="shared" si="615"/>
        <v>0</v>
      </c>
      <c r="T411" s="195">
        <f t="shared" si="597"/>
        <v>41</v>
      </c>
      <c r="U411" s="201">
        <f t="shared" si="596"/>
        <v>1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195">
        <f t="shared" si="598"/>
        <v>30</v>
      </c>
      <c r="C412" s="201">
        <f t="shared" si="599"/>
        <v>0</v>
      </c>
      <c r="D412" s="195">
        <f t="shared" si="600"/>
        <v>1</v>
      </c>
      <c r="E412" s="201">
        <f t="shared" si="601"/>
        <v>0</v>
      </c>
      <c r="F412" s="195">
        <f t="shared" si="602"/>
        <v>0</v>
      </c>
      <c r="G412" s="201">
        <f t="shared" si="603"/>
        <v>0</v>
      </c>
      <c r="H412" s="195">
        <f t="shared" si="604"/>
        <v>0</v>
      </c>
      <c r="I412" s="201">
        <f t="shared" si="605"/>
        <v>0</v>
      </c>
      <c r="J412" s="195">
        <f t="shared" si="606"/>
        <v>0</v>
      </c>
      <c r="K412" s="201">
        <f t="shared" si="607"/>
        <v>0</v>
      </c>
      <c r="L412" s="195">
        <f t="shared" si="608"/>
        <v>0</v>
      </c>
      <c r="M412" s="201">
        <f t="shared" si="609"/>
        <v>0</v>
      </c>
      <c r="N412" s="195">
        <f t="shared" si="610"/>
        <v>0</v>
      </c>
      <c r="O412" s="201">
        <f t="shared" si="611"/>
        <v>0</v>
      </c>
      <c r="P412" s="195">
        <f t="shared" si="612"/>
        <v>0</v>
      </c>
      <c r="Q412" s="201">
        <f t="shared" si="613"/>
        <v>0</v>
      </c>
      <c r="R412" s="195">
        <f t="shared" si="614"/>
        <v>0</v>
      </c>
      <c r="S412" s="201">
        <f t="shared" si="615"/>
        <v>0</v>
      </c>
      <c r="T412" s="195">
        <f t="shared" si="597"/>
        <v>31</v>
      </c>
      <c r="U412" s="201">
        <f t="shared" si="596"/>
        <v>0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195">
        <f t="shared" si="598"/>
        <v>28</v>
      </c>
      <c r="C413" s="201">
        <f t="shared" si="599"/>
        <v>0</v>
      </c>
      <c r="D413" s="195">
        <f t="shared" si="600"/>
        <v>0</v>
      </c>
      <c r="E413" s="201">
        <f t="shared" si="601"/>
        <v>0</v>
      </c>
      <c r="F413" s="195">
        <f t="shared" si="602"/>
        <v>0</v>
      </c>
      <c r="G413" s="201">
        <f t="shared" si="603"/>
        <v>0</v>
      </c>
      <c r="H413" s="195">
        <f t="shared" si="604"/>
        <v>0</v>
      </c>
      <c r="I413" s="201">
        <f t="shared" si="605"/>
        <v>0</v>
      </c>
      <c r="J413" s="195">
        <f t="shared" si="606"/>
        <v>0</v>
      </c>
      <c r="K413" s="201">
        <f t="shared" si="607"/>
        <v>0</v>
      </c>
      <c r="L413" s="195">
        <f t="shared" si="608"/>
        <v>0</v>
      </c>
      <c r="M413" s="201">
        <f t="shared" si="609"/>
        <v>0</v>
      </c>
      <c r="N413" s="195">
        <f t="shared" si="610"/>
        <v>0</v>
      </c>
      <c r="O413" s="201">
        <f t="shared" si="611"/>
        <v>0</v>
      </c>
      <c r="P413" s="195">
        <f t="shared" si="612"/>
        <v>0</v>
      </c>
      <c r="Q413" s="201">
        <f t="shared" si="613"/>
        <v>0</v>
      </c>
      <c r="R413" s="195">
        <f t="shared" si="614"/>
        <v>0</v>
      </c>
      <c r="S413" s="201">
        <f t="shared" si="615"/>
        <v>0</v>
      </c>
      <c r="T413" s="195">
        <f t="shared" si="597"/>
        <v>28</v>
      </c>
      <c r="U413" s="201">
        <f t="shared" si="596"/>
        <v>0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195">
        <f t="shared" si="598"/>
        <v>52</v>
      </c>
      <c r="C414" s="201">
        <f t="shared" si="599"/>
        <v>2</v>
      </c>
      <c r="D414" s="195">
        <f t="shared" si="600"/>
        <v>7</v>
      </c>
      <c r="E414" s="201">
        <f t="shared" si="601"/>
        <v>0</v>
      </c>
      <c r="F414" s="195">
        <f t="shared" si="602"/>
        <v>0</v>
      </c>
      <c r="G414" s="201">
        <f t="shared" si="603"/>
        <v>0</v>
      </c>
      <c r="H414" s="195">
        <f t="shared" si="604"/>
        <v>0</v>
      </c>
      <c r="I414" s="201">
        <f t="shared" si="605"/>
        <v>0</v>
      </c>
      <c r="J414" s="195">
        <f t="shared" si="606"/>
        <v>0</v>
      </c>
      <c r="K414" s="201">
        <f t="shared" si="607"/>
        <v>0</v>
      </c>
      <c r="L414" s="195">
        <f t="shared" si="608"/>
        <v>0</v>
      </c>
      <c r="M414" s="201">
        <f t="shared" si="609"/>
        <v>0</v>
      </c>
      <c r="N414" s="195">
        <f t="shared" si="610"/>
        <v>0</v>
      </c>
      <c r="O414" s="201">
        <f t="shared" si="611"/>
        <v>0</v>
      </c>
      <c r="P414" s="195">
        <f t="shared" si="612"/>
        <v>0</v>
      </c>
      <c r="Q414" s="201">
        <f t="shared" si="613"/>
        <v>0</v>
      </c>
      <c r="R414" s="195">
        <f t="shared" si="614"/>
        <v>0</v>
      </c>
      <c r="S414" s="201">
        <f t="shared" si="615"/>
        <v>0</v>
      </c>
      <c r="T414" s="195">
        <f t="shared" ref="T414:T421" si="616">SUM(B414,D414,F414,H414,J414,L414,N414,P414,R414,)</f>
        <v>59</v>
      </c>
      <c r="U414" s="201">
        <f t="shared" ref="U414:U421" si="617">SUM(C414,E414,G414,I414,K414,M414,O414,Q414,S414)</f>
        <v>2</v>
      </c>
      <c r="V414" s="26"/>
      <c r="W414" s="4"/>
      <c r="X414">
        <f t="shared" ref="X414:X422" si="618">BA153</f>
        <v>13</v>
      </c>
      <c r="Y414">
        <f t="shared" ref="Y414:AI414" si="619">BB153</f>
        <v>4</v>
      </c>
      <c r="Z414">
        <f t="shared" si="619"/>
        <v>0</v>
      </c>
      <c r="AA414">
        <f t="shared" si="619"/>
        <v>0</v>
      </c>
      <c r="AB414">
        <f t="shared" si="619"/>
        <v>0</v>
      </c>
      <c r="AC414">
        <f t="shared" si="619"/>
        <v>0</v>
      </c>
      <c r="AD414">
        <f t="shared" si="619"/>
        <v>0</v>
      </c>
      <c r="AE414">
        <f t="shared" si="619"/>
        <v>0</v>
      </c>
      <c r="AF414">
        <f t="shared" si="619"/>
        <v>0</v>
      </c>
      <c r="AG414">
        <f t="shared" si="619"/>
        <v>0</v>
      </c>
      <c r="AH414">
        <f t="shared" si="619"/>
        <v>0</v>
      </c>
      <c r="AI414">
        <f t="shared" si="619"/>
        <v>0</v>
      </c>
      <c r="AL414">
        <f>BN147</f>
        <v>1</v>
      </c>
      <c r="AM414">
        <f t="shared" ref="AM414:AW414" si="620">BO147</f>
        <v>0</v>
      </c>
      <c r="AN414">
        <f t="shared" si="620"/>
        <v>0</v>
      </c>
      <c r="AO414">
        <f t="shared" si="620"/>
        <v>0</v>
      </c>
      <c r="AP414">
        <f t="shared" si="620"/>
        <v>0</v>
      </c>
      <c r="AQ414">
        <f t="shared" si="620"/>
        <v>0</v>
      </c>
      <c r="AR414">
        <f t="shared" si="620"/>
        <v>0</v>
      </c>
      <c r="AS414">
        <f t="shared" si="620"/>
        <v>0</v>
      </c>
      <c r="AT414">
        <f t="shared" si="620"/>
        <v>0</v>
      </c>
      <c r="AU414">
        <f t="shared" si="620"/>
        <v>0</v>
      </c>
      <c r="AV414">
        <f t="shared" si="620"/>
        <v>0</v>
      </c>
      <c r="AW414">
        <f t="shared" si="620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195">
        <f t="shared" si="598"/>
        <v>38</v>
      </c>
      <c r="C415" s="201">
        <f t="shared" si="599"/>
        <v>1</v>
      </c>
      <c r="D415" s="195">
        <f t="shared" si="600"/>
        <v>4</v>
      </c>
      <c r="E415" s="201">
        <f t="shared" si="601"/>
        <v>0</v>
      </c>
      <c r="F415" s="195">
        <f t="shared" si="602"/>
        <v>0</v>
      </c>
      <c r="G415" s="201">
        <f t="shared" si="603"/>
        <v>0</v>
      </c>
      <c r="H415" s="195">
        <f t="shared" si="604"/>
        <v>0</v>
      </c>
      <c r="I415" s="201">
        <f t="shared" si="605"/>
        <v>0</v>
      </c>
      <c r="J415" s="195">
        <f t="shared" si="606"/>
        <v>0</v>
      </c>
      <c r="K415" s="201">
        <f t="shared" si="607"/>
        <v>0</v>
      </c>
      <c r="L415" s="195">
        <f t="shared" si="608"/>
        <v>0</v>
      </c>
      <c r="M415" s="201">
        <f t="shared" si="609"/>
        <v>0</v>
      </c>
      <c r="N415" s="195">
        <f t="shared" si="610"/>
        <v>0</v>
      </c>
      <c r="O415" s="201">
        <f t="shared" si="611"/>
        <v>0</v>
      </c>
      <c r="P415" s="195">
        <f t="shared" si="612"/>
        <v>0</v>
      </c>
      <c r="Q415" s="201">
        <f t="shared" si="613"/>
        <v>0</v>
      </c>
      <c r="R415" s="195">
        <f t="shared" si="614"/>
        <v>0</v>
      </c>
      <c r="S415" s="201">
        <f t="shared" si="615"/>
        <v>0</v>
      </c>
      <c r="T415" s="195">
        <f t="shared" si="616"/>
        <v>42</v>
      </c>
      <c r="U415" s="201">
        <f t="shared" si="617"/>
        <v>1</v>
      </c>
      <c r="V415" s="26"/>
      <c r="W415" s="4"/>
      <c r="X415">
        <f t="shared" si="618"/>
        <v>13</v>
      </c>
      <c r="Y415">
        <f t="shared" ref="Y415:AI422" si="621">BB154</f>
        <v>2</v>
      </c>
      <c r="Z415">
        <f t="shared" si="621"/>
        <v>1</v>
      </c>
      <c r="AA415">
        <f t="shared" si="621"/>
        <v>0</v>
      </c>
      <c r="AB415">
        <f t="shared" si="621"/>
        <v>0</v>
      </c>
      <c r="AC415">
        <f t="shared" si="621"/>
        <v>0</v>
      </c>
      <c r="AD415">
        <f t="shared" si="621"/>
        <v>0</v>
      </c>
      <c r="AE415">
        <f t="shared" si="621"/>
        <v>0</v>
      </c>
      <c r="AF415">
        <f t="shared" si="621"/>
        <v>0</v>
      </c>
      <c r="AG415">
        <f t="shared" si="621"/>
        <v>0</v>
      </c>
      <c r="AH415">
        <f t="shared" si="621"/>
        <v>0</v>
      </c>
      <c r="AI415">
        <f t="shared" si="621"/>
        <v>0</v>
      </c>
      <c r="AL415">
        <f t="shared" ref="AL415:AL422" si="622">BN148</f>
        <v>1</v>
      </c>
      <c r="AM415">
        <f t="shared" ref="AM415:AM422" si="623">BO148</f>
        <v>0</v>
      </c>
      <c r="AN415">
        <f t="shared" ref="AN415:AN422" si="624">BP148</f>
        <v>0</v>
      </c>
      <c r="AO415">
        <f t="shared" ref="AO415:AO422" si="625">BQ148</f>
        <v>0</v>
      </c>
      <c r="AP415">
        <f t="shared" ref="AP415:AP422" si="626">BR148</f>
        <v>0</v>
      </c>
      <c r="AQ415">
        <f t="shared" ref="AQ415:AQ422" si="627">BS148</f>
        <v>0</v>
      </c>
      <c r="AR415">
        <f t="shared" ref="AR415:AR422" si="628">BT148</f>
        <v>0</v>
      </c>
      <c r="AS415">
        <f t="shared" ref="AS415:AS422" si="629">BU148</f>
        <v>0</v>
      </c>
      <c r="AT415">
        <f t="shared" ref="AT415:AT422" si="630">BV148</f>
        <v>0</v>
      </c>
      <c r="AU415">
        <f t="shared" ref="AU415:AU422" si="631">BW148</f>
        <v>0</v>
      </c>
      <c r="AV415">
        <f t="shared" ref="AV415:AV422" si="632">BX148</f>
        <v>0</v>
      </c>
      <c r="AW415">
        <f t="shared" ref="AW415:AW422" si="633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195">
        <f t="shared" si="598"/>
        <v>57</v>
      </c>
      <c r="C416" s="201">
        <f t="shared" si="599"/>
        <v>0</v>
      </c>
      <c r="D416" s="195">
        <f t="shared" si="600"/>
        <v>3</v>
      </c>
      <c r="E416" s="201">
        <f t="shared" si="601"/>
        <v>0</v>
      </c>
      <c r="F416" s="195">
        <f t="shared" si="602"/>
        <v>0</v>
      </c>
      <c r="G416" s="201">
        <f t="shared" si="603"/>
        <v>0</v>
      </c>
      <c r="H416" s="195">
        <f t="shared" si="604"/>
        <v>0</v>
      </c>
      <c r="I416" s="201">
        <f t="shared" si="605"/>
        <v>0</v>
      </c>
      <c r="J416" s="195">
        <f t="shared" si="606"/>
        <v>0</v>
      </c>
      <c r="K416" s="201">
        <f t="shared" si="607"/>
        <v>0</v>
      </c>
      <c r="L416" s="195">
        <f t="shared" si="608"/>
        <v>0</v>
      </c>
      <c r="M416" s="201">
        <f t="shared" si="609"/>
        <v>0</v>
      </c>
      <c r="N416" s="195">
        <f t="shared" si="610"/>
        <v>0</v>
      </c>
      <c r="O416" s="201">
        <f t="shared" si="611"/>
        <v>0</v>
      </c>
      <c r="P416" s="195">
        <f t="shared" si="612"/>
        <v>0</v>
      </c>
      <c r="Q416" s="201">
        <f t="shared" si="613"/>
        <v>0</v>
      </c>
      <c r="R416" s="195">
        <f t="shared" si="614"/>
        <v>0</v>
      </c>
      <c r="S416" s="201">
        <f t="shared" si="615"/>
        <v>0</v>
      </c>
      <c r="T416" s="195">
        <f t="shared" si="616"/>
        <v>60</v>
      </c>
      <c r="U416" s="201">
        <f t="shared" si="617"/>
        <v>0</v>
      </c>
      <c r="V416" s="26"/>
      <c r="W416" s="4"/>
      <c r="X416">
        <f t="shared" si="618"/>
        <v>2</v>
      </c>
      <c r="Y416">
        <f t="shared" si="621"/>
        <v>2</v>
      </c>
      <c r="Z416">
        <f t="shared" si="621"/>
        <v>0</v>
      </c>
      <c r="AA416">
        <f t="shared" si="621"/>
        <v>0</v>
      </c>
      <c r="AB416">
        <f t="shared" si="621"/>
        <v>0</v>
      </c>
      <c r="AC416">
        <f t="shared" si="621"/>
        <v>0</v>
      </c>
      <c r="AD416">
        <f t="shared" si="621"/>
        <v>0</v>
      </c>
      <c r="AE416">
        <f t="shared" si="621"/>
        <v>0</v>
      </c>
      <c r="AF416">
        <f t="shared" si="621"/>
        <v>0</v>
      </c>
      <c r="AG416">
        <f t="shared" si="621"/>
        <v>0</v>
      </c>
      <c r="AH416">
        <f t="shared" si="621"/>
        <v>0</v>
      </c>
      <c r="AI416">
        <f t="shared" si="621"/>
        <v>0</v>
      </c>
      <c r="AL416">
        <f t="shared" si="622"/>
        <v>0</v>
      </c>
      <c r="AM416">
        <f t="shared" si="623"/>
        <v>0</v>
      </c>
      <c r="AN416">
        <f t="shared" si="624"/>
        <v>0</v>
      </c>
      <c r="AO416">
        <f t="shared" si="625"/>
        <v>0</v>
      </c>
      <c r="AP416">
        <f t="shared" si="626"/>
        <v>0</v>
      </c>
      <c r="AQ416">
        <f t="shared" si="627"/>
        <v>0</v>
      </c>
      <c r="AR416">
        <f t="shared" si="628"/>
        <v>0</v>
      </c>
      <c r="AS416">
        <f t="shared" si="629"/>
        <v>0</v>
      </c>
      <c r="AT416">
        <f t="shared" si="630"/>
        <v>0</v>
      </c>
      <c r="AU416">
        <f t="shared" si="631"/>
        <v>0</v>
      </c>
      <c r="AV416">
        <f t="shared" si="632"/>
        <v>0</v>
      </c>
      <c r="AW416">
        <f t="shared" si="633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195">
        <f t="shared" si="598"/>
        <v>55</v>
      </c>
      <c r="C417" s="201">
        <f t="shared" si="599"/>
        <v>0</v>
      </c>
      <c r="D417" s="195">
        <f t="shared" si="600"/>
        <v>4</v>
      </c>
      <c r="E417" s="201">
        <f t="shared" si="601"/>
        <v>0</v>
      </c>
      <c r="F417" s="195">
        <f t="shared" si="602"/>
        <v>0</v>
      </c>
      <c r="G417" s="201">
        <f t="shared" si="603"/>
        <v>0</v>
      </c>
      <c r="H417" s="195">
        <f t="shared" si="604"/>
        <v>0</v>
      </c>
      <c r="I417" s="201">
        <f t="shared" si="605"/>
        <v>0</v>
      </c>
      <c r="J417" s="195">
        <f t="shared" si="606"/>
        <v>0</v>
      </c>
      <c r="K417" s="201">
        <f t="shared" si="607"/>
        <v>0</v>
      </c>
      <c r="L417" s="195">
        <f t="shared" si="608"/>
        <v>0</v>
      </c>
      <c r="M417" s="201">
        <f t="shared" si="609"/>
        <v>0</v>
      </c>
      <c r="N417" s="195">
        <f t="shared" si="610"/>
        <v>0</v>
      </c>
      <c r="O417" s="201">
        <f t="shared" si="611"/>
        <v>0</v>
      </c>
      <c r="P417" s="195">
        <f t="shared" si="612"/>
        <v>0</v>
      </c>
      <c r="Q417" s="201">
        <f t="shared" si="613"/>
        <v>0</v>
      </c>
      <c r="R417" s="195">
        <f t="shared" si="614"/>
        <v>0</v>
      </c>
      <c r="S417" s="201">
        <f t="shared" si="615"/>
        <v>0</v>
      </c>
      <c r="T417" s="195">
        <f t="shared" si="616"/>
        <v>59</v>
      </c>
      <c r="U417" s="201">
        <f t="shared" si="617"/>
        <v>0</v>
      </c>
      <c r="V417" s="26"/>
      <c r="W417" s="4"/>
      <c r="X417">
        <f t="shared" si="618"/>
        <v>6</v>
      </c>
      <c r="Y417">
        <f t="shared" si="621"/>
        <v>1</v>
      </c>
      <c r="Z417">
        <f t="shared" si="621"/>
        <v>0</v>
      </c>
      <c r="AA417">
        <f t="shared" si="621"/>
        <v>0</v>
      </c>
      <c r="AB417">
        <f t="shared" si="621"/>
        <v>0</v>
      </c>
      <c r="AC417">
        <f t="shared" si="621"/>
        <v>0</v>
      </c>
      <c r="AD417">
        <f t="shared" si="621"/>
        <v>0</v>
      </c>
      <c r="AE417">
        <f t="shared" si="621"/>
        <v>0</v>
      </c>
      <c r="AF417">
        <f t="shared" si="621"/>
        <v>0</v>
      </c>
      <c r="AG417">
        <f t="shared" si="621"/>
        <v>0</v>
      </c>
      <c r="AH417">
        <f t="shared" si="621"/>
        <v>0</v>
      </c>
      <c r="AI417">
        <f t="shared" si="621"/>
        <v>0</v>
      </c>
      <c r="AL417">
        <f t="shared" si="622"/>
        <v>0</v>
      </c>
      <c r="AM417">
        <f t="shared" si="623"/>
        <v>0</v>
      </c>
      <c r="AN417">
        <f t="shared" si="624"/>
        <v>0</v>
      </c>
      <c r="AO417">
        <f t="shared" si="625"/>
        <v>0</v>
      </c>
      <c r="AP417">
        <f t="shared" si="626"/>
        <v>0</v>
      </c>
      <c r="AQ417">
        <f t="shared" si="627"/>
        <v>0</v>
      </c>
      <c r="AR417">
        <f t="shared" si="628"/>
        <v>0</v>
      </c>
      <c r="AS417">
        <f t="shared" si="629"/>
        <v>0</v>
      </c>
      <c r="AT417">
        <f t="shared" si="630"/>
        <v>0</v>
      </c>
      <c r="AU417">
        <f t="shared" si="631"/>
        <v>0</v>
      </c>
      <c r="AV417">
        <f t="shared" si="632"/>
        <v>0</v>
      </c>
      <c r="AW417">
        <f t="shared" si="633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195">
        <f t="shared" si="598"/>
        <v>42</v>
      </c>
      <c r="C418" s="201">
        <f t="shared" si="599"/>
        <v>0</v>
      </c>
      <c r="D418" s="195">
        <f t="shared" si="600"/>
        <v>2</v>
      </c>
      <c r="E418" s="201">
        <f t="shared" si="601"/>
        <v>0</v>
      </c>
      <c r="F418" s="195">
        <f t="shared" si="602"/>
        <v>0</v>
      </c>
      <c r="G418" s="201">
        <f t="shared" si="603"/>
        <v>0</v>
      </c>
      <c r="H418" s="195">
        <f t="shared" si="604"/>
        <v>0</v>
      </c>
      <c r="I418" s="201">
        <f t="shared" si="605"/>
        <v>0</v>
      </c>
      <c r="J418" s="195">
        <f t="shared" si="606"/>
        <v>0</v>
      </c>
      <c r="K418" s="201">
        <f t="shared" si="607"/>
        <v>0</v>
      </c>
      <c r="L418" s="195">
        <f t="shared" si="608"/>
        <v>0</v>
      </c>
      <c r="M418" s="201">
        <f t="shared" si="609"/>
        <v>0</v>
      </c>
      <c r="N418" s="195">
        <f t="shared" si="610"/>
        <v>0</v>
      </c>
      <c r="O418" s="201">
        <f t="shared" si="611"/>
        <v>0</v>
      </c>
      <c r="P418" s="195">
        <f t="shared" si="612"/>
        <v>0</v>
      </c>
      <c r="Q418" s="201">
        <f t="shared" si="613"/>
        <v>0</v>
      </c>
      <c r="R418" s="195">
        <f t="shared" si="614"/>
        <v>0</v>
      </c>
      <c r="S418" s="201">
        <f t="shared" si="615"/>
        <v>0</v>
      </c>
      <c r="T418" s="195">
        <f t="shared" si="616"/>
        <v>44</v>
      </c>
      <c r="U418" s="201">
        <f t="shared" si="617"/>
        <v>0</v>
      </c>
      <c r="V418" s="26"/>
      <c r="W418" s="4"/>
      <c r="X418">
        <f t="shared" si="618"/>
        <v>4</v>
      </c>
      <c r="Y418">
        <f t="shared" si="621"/>
        <v>0</v>
      </c>
      <c r="Z418">
        <f t="shared" si="621"/>
        <v>0</v>
      </c>
      <c r="AA418">
        <f t="shared" si="621"/>
        <v>0</v>
      </c>
      <c r="AB418">
        <f t="shared" si="621"/>
        <v>0</v>
      </c>
      <c r="AC418">
        <f t="shared" si="621"/>
        <v>0</v>
      </c>
      <c r="AD418">
        <f t="shared" si="621"/>
        <v>0</v>
      </c>
      <c r="AE418">
        <f t="shared" si="621"/>
        <v>0</v>
      </c>
      <c r="AF418">
        <f t="shared" si="621"/>
        <v>0</v>
      </c>
      <c r="AG418">
        <f t="shared" si="621"/>
        <v>0</v>
      </c>
      <c r="AH418">
        <f t="shared" si="621"/>
        <v>0</v>
      </c>
      <c r="AI418">
        <f t="shared" si="621"/>
        <v>0</v>
      </c>
      <c r="AL418">
        <f t="shared" si="622"/>
        <v>0</v>
      </c>
      <c r="AM418">
        <f t="shared" si="623"/>
        <v>0</v>
      </c>
      <c r="AN418">
        <f t="shared" si="624"/>
        <v>0</v>
      </c>
      <c r="AO418">
        <f t="shared" si="625"/>
        <v>0</v>
      </c>
      <c r="AP418">
        <f t="shared" si="626"/>
        <v>0</v>
      </c>
      <c r="AQ418">
        <f t="shared" si="627"/>
        <v>0</v>
      </c>
      <c r="AR418">
        <f t="shared" si="628"/>
        <v>0</v>
      </c>
      <c r="AS418">
        <f t="shared" si="629"/>
        <v>0</v>
      </c>
      <c r="AT418">
        <f t="shared" si="630"/>
        <v>0</v>
      </c>
      <c r="AU418">
        <f t="shared" si="631"/>
        <v>0</v>
      </c>
      <c r="AV418">
        <f t="shared" si="632"/>
        <v>0</v>
      </c>
      <c r="AW418">
        <f t="shared" si="633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195">
        <f t="shared" si="598"/>
        <v>23</v>
      </c>
      <c r="C419" s="201">
        <f t="shared" si="599"/>
        <v>1</v>
      </c>
      <c r="D419" s="195">
        <f t="shared" si="600"/>
        <v>3</v>
      </c>
      <c r="E419" s="201">
        <f t="shared" si="601"/>
        <v>0</v>
      </c>
      <c r="F419" s="195">
        <f t="shared" si="602"/>
        <v>0</v>
      </c>
      <c r="G419" s="201">
        <f t="shared" si="603"/>
        <v>0</v>
      </c>
      <c r="H419" s="195">
        <f t="shared" si="604"/>
        <v>0</v>
      </c>
      <c r="I419" s="201">
        <f t="shared" si="605"/>
        <v>0</v>
      </c>
      <c r="J419" s="195">
        <f t="shared" si="606"/>
        <v>0</v>
      </c>
      <c r="K419" s="201">
        <f t="shared" si="607"/>
        <v>0</v>
      </c>
      <c r="L419" s="195">
        <f t="shared" si="608"/>
        <v>0</v>
      </c>
      <c r="M419" s="201">
        <f t="shared" si="609"/>
        <v>0</v>
      </c>
      <c r="N419" s="195">
        <f t="shared" si="610"/>
        <v>0</v>
      </c>
      <c r="O419" s="201">
        <f t="shared" si="611"/>
        <v>0</v>
      </c>
      <c r="P419" s="195">
        <f t="shared" si="612"/>
        <v>0</v>
      </c>
      <c r="Q419" s="201">
        <f t="shared" si="613"/>
        <v>0</v>
      </c>
      <c r="R419" s="195">
        <f t="shared" si="614"/>
        <v>0</v>
      </c>
      <c r="S419" s="201">
        <f t="shared" si="615"/>
        <v>0</v>
      </c>
      <c r="T419" s="195">
        <f t="shared" si="616"/>
        <v>26</v>
      </c>
      <c r="U419" s="201">
        <f t="shared" si="617"/>
        <v>1</v>
      </c>
      <c r="V419" s="26"/>
      <c r="W419" s="4"/>
      <c r="X419">
        <f t="shared" si="618"/>
        <v>2</v>
      </c>
      <c r="Y419">
        <f t="shared" si="621"/>
        <v>0</v>
      </c>
      <c r="Z419">
        <f t="shared" si="621"/>
        <v>0</v>
      </c>
      <c r="AA419">
        <f t="shared" si="621"/>
        <v>0</v>
      </c>
      <c r="AB419">
        <f t="shared" si="621"/>
        <v>0</v>
      </c>
      <c r="AC419">
        <f t="shared" si="621"/>
        <v>0</v>
      </c>
      <c r="AD419">
        <f t="shared" si="621"/>
        <v>0</v>
      </c>
      <c r="AE419">
        <f t="shared" si="621"/>
        <v>0</v>
      </c>
      <c r="AF419">
        <f t="shared" si="621"/>
        <v>0</v>
      </c>
      <c r="AG419">
        <f t="shared" si="621"/>
        <v>0</v>
      </c>
      <c r="AH419">
        <f t="shared" si="621"/>
        <v>0</v>
      </c>
      <c r="AI419">
        <f t="shared" si="621"/>
        <v>0</v>
      </c>
      <c r="AL419">
        <f t="shared" si="622"/>
        <v>0</v>
      </c>
      <c r="AM419">
        <f t="shared" si="623"/>
        <v>0</v>
      </c>
      <c r="AN419">
        <f t="shared" si="624"/>
        <v>0</v>
      </c>
      <c r="AO419">
        <f t="shared" si="625"/>
        <v>0</v>
      </c>
      <c r="AP419">
        <f t="shared" si="626"/>
        <v>0</v>
      </c>
      <c r="AQ419">
        <f t="shared" si="627"/>
        <v>0</v>
      </c>
      <c r="AR419">
        <f t="shared" si="628"/>
        <v>0</v>
      </c>
      <c r="AS419">
        <f t="shared" si="629"/>
        <v>0</v>
      </c>
      <c r="AT419">
        <f t="shared" si="630"/>
        <v>0</v>
      </c>
      <c r="AU419">
        <f t="shared" si="631"/>
        <v>0</v>
      </c>
      <c r="AV419">
        <f t="shared" si="632"/>
        <v>0</v>
      </c>
      <c r="AW419">
        <f t="shared" si="633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195">
        <f t="shared" si="598"/>
        <v>16</v>
      </c>
      <c r="C420" s="201">
        <f t="shared" si="599"/>
        <v>0</v>
      </c>
      <c r="D420" s="195">
        <f t="shared" si="600"/>
        <v>1</v>
      </c>
      <c r="E420" s="201">
        <f t="shared" si="601"/>
        <v>0</v>
      </c>
      <c r="F420" s="195">
        <f t="shared" si="602"/>
        <v>0</v>
      </c>
      <c r="G420" s="201">
        <f t="shared" si="603"/>
        <v>0</v>
      </c>
      <c r="H420" s="195">
        <f t="shared" si="604"/>
        <v>0</v>
      </c>
      <c r="I420" s="201">
        <f t="shared" si="605"/>
        <v>0</v>
      </c>
      <c r="J420" s="195">
        <f t="shared" si="606"/>
        <v>0</v>
      </c>
      <c r="K420" s="201">
        <f t="shared" si="607"/>
        <v>0</v>
      </c>
      <c r="L420" s="195">
        <f t="shared" si="608"/>
        <v>0</v>
      </c>
      <c r="M420" s="201">
        <f t="shared" si="609"/>
        <v>0</v>
      </c>
      <c r="N420" s="195">
        <f t="shared" si="610"/>
        <v>0</v>
      </c>
      <c r="O420" s="201">
        <f t="shared" si="611"/>
        <v>0</v>
      </c>
      <c r="P420" s="195">
        <f t="shared" si="612"/>
        <v>0</v>
      </c>
      <c r="Q420" s="201">
        <f t="shared" si="613"/>
        <v>0</v>
      </c>
      <c r="R420" s="195">
        <f t="shared" si="614"/>
        <v>0</v>
      </c>
      <c r="S420" s="201">
        <f t="shared" si="615"/>
        <v>0</v>
      </c>
      <c r="T420" s="195">
        <f t="shared" si="616"/>
        <v>17</v>
      </c>
      <c r="U420" s="201">
        <f t="shared" si="617"/>
        <v>0</v>
      </c>
      <c r="V420" s="26"/>
      <c r="W420" s="4"/>
      <c r="X420">
        <f t="shared" si="618"/>
        <v>6</v>
      </c>
      <c r="Y420">
        <f t="shared" si="621"/>
        <v>1</v>
      </c>
      <c r="Z420">
        <f t="shared" si="621"/>
        <v>0</v>
      </c>
      <c r="AA420">
        <f t="shared" si="621"/>
        <v>0</v>
      </c>
      <c r="AB420">
        <f t="shared" si="621"/>
        <v>0</v>
      </c>
      <c r="AC420">
        <f t="shared" si="621"/>
        <v>0</v>
      </c>
      <c r="AD420">
        <f t="shared" si="621"/>
        <v>0</v>
      </c>
      <c r="AE420">
        <f t="shared" si="621"/>
        <v>0</v>
      </c>
      <c r="AF420">
        <f t="shared" si="621"/>
        <v>0</v>
      </c>
      <c r="AG420">
        <f t="shared" si="621"/>
        <v>0</v>
      </c>
      <c r="AH420">
        <f t="shared" si="621"/>
        <v>0</v>
      </c>
      <c r="AI420">
        <f t="shared" si="621"/>
        <v>0</v>
      </c>
      <c r="AL420">
        <f t="shared" si="622"/>
        <v>0</v>
      </c>
      <c r="AM420">
        <f t="shared" si="623"/>
        <v>0</v>
      </c>
      <c r="AN420">
        <f t="shared" si="624"/>
        <v>0</v>
      </c>
      <c r="AO420">
        <f t="shared" si="625"/>
        <v>0</v>
      </c>
      <c r="AP420">
        <f t="shared" si="626"/>
        <v>0</v>
      </c>
      <c r="AQ420">
        <f t="shared" si="627"/>
        <v>0</v>
      </c>
      <c r="AR420">
        <f t="shared" si="628"/>
        <v>0</v>
      </c>
      <c r="AS420">
        <f t="shared" si="629"/>
        <v>0</v>
      </c>
      <c r="AT420">
        <f t="shared" si="630"/>
        <v>0</v>
      </c>
      <c r="AU420">
        <f t="shared" si="631"/>
        <v>0</v>
      </c>
      <c r="AV420">
        <f t="shared" si="632"/>
        <v>0</v>
      </c>
      <c r="AW420">
        <f t="shared" si="633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195">
        <f t="shared" si="598"/>
        <v>10</v>
      </c>
      <c r="C421" s="201">
        <f t="shared" si="599"/>
        <v>0</v>
      </c>
      <c r="D421" s="195">
        <f t="shared" si="600"/>
        <v>1</v>
      </c>
      <c r="E421" s="201">
        <f t="shared" si="601"/>
        <v>0</v>
      </c>
      <c r="F421" s="195">
        <f t="shared" si="602"/>
        <v>0</v>
      </c>
      <c r="G421" s="201">
        <f t="shared" si="603"/>
        <v>0</v>
      </c>
      <c r="H421" s="195">
        <f t="shared" si="604"/>
        <v>0</v>
      </c>
      <c r="I421" s="201">
        <f t="shared" si="605"/>
        <v>0</v>
      </c>
      <c r="J421" s="195">
        <f t="shared" si="606"/>
        <v>0</v>
      </c>
      <c r="K421" s="201">
        <f t="shared" si="607"/>
        <v>0</v>
      </c>
      <c r="L421" s="195">
        <f t="shared" si="608"/>
        <v>0</v>
      </c>
      <c r="M421" s="201">
        <f t="shared" si="609"/>
        <v>0</v>
      </c>
      <c r="N421" s="195">
        <f t="shared" si="610"/>
        <v>0</v>
      </c>
      <c r="O421" s="201">
        <f t="shared" si="611"/>
        <v>0</v>
      </c>
      <c r="P421" s="195">
        <f t="shared" si="612"/>
        <v>0</v>
      </c>
      <c r="Q421" s="201">
        <f t="shared" si="613"/>
        <v>0</v>
      </c>
      <c r="R421" s="195">
        <f t="shared" si="614"/>
        <v>0</v>
      </c>
      <c r="S421" s="201">
        <f t="shared" si="615"/>
        <v>0</v>
      </c>
      <c r="T421" s="195">
        <f t="shared" si="616"/>
        <v>11</v>
      </c>
      <c r="U421" s="201">
        <f t="shared" si="617"/>
        <v>0</v>
      </c>
      <c r="V421" s="26"/>
      <c r="W421" s="4"/>
      <c r="X421">
        <f t="shared" si="618"/>
        <v>2</v>
      </c>
      <c r="Y421">
        <f t="shared" si="621"/>
        <v>0</v>
      </c>
      <c r="Z421">
        <f t="shared" si="621"/>
        <v>0</v>
      </c>
      <c r="AA421">
        <f t="shared" si="621"/>
        <v>0</v>
      </c>
      <c r="AB421">
        <f t="shared" si="621"/>
        <v>0</v>
      </c>
      <c r="AC421">
        <f t="shared" si="621"/>
        <v>0</v>
      </c>
      <c r="AD421">
        <f t="shared" si="621"/>
        <v>0</v>
      </c>
      <c r="AE421">
        <f t="shared" si="621"/>
        <v>0</v>
      </c>
      <c r="AF421">
        <f t="shared" si="621"/>
        <v>0</v>
      </c>
      <c r="AG421">
        <f t="shared" si="621"/>
        <v>0</v>
      </c>
      <c r="AH421">
        <f t="shared" si="621"/>
        <v>0</v>
      </c>
      <c r="AI421">
        <f t="shared" si="621"/>
        <v>0</v>
      </c>
      <c r="AL421">
        <f t="shared" si="622"/>
        <v>0</v>
      </c>
      <c r="AM421">
        <f t="shared" si="623"/>
        <v>0</v>
      </c>
      <c r="AN421">
        <f t="shared" si="624"/>
        <v>0</v>
      </c>
      <c r="AO421">
        <f t="shared" si="625"/>
        <v>0</v>
      </c>
      <c r="AP421">
        <f t="shared" si="626"/>
        <v>0</v>
      </c>
      <c r="AQ421">
        <f t="shared" si="627"/>
        <v>0</v>
      </c>
      <c r="AR421">
        <f t="shared" si="628"/>
        <v>0</v>
      </c>
      <c r="AS421">
        <f t="shared" si="629"/>
        <v>0</v>
      </c>
      <c r="AT421">
        <f t="shared" si="630"/>
        <v>0</v>
      </c>
      <c r="AU421">
        <f t="shared" si="631"/>
        <v>0</v>
      </c>
      <c r="AV421">
        <f t="shared" si="632"/>
        <v>0</v>
      </c>
      <c r="AW421">
        <f t="shared" si="633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196">
        <f t="shared" ref="B422:Q422" si="634">SUM(B398:B421)</f>
        <v>555</v>
      </c>
      <c r="C422" s="202">
        <f t="shared" si="634"/>
        <v>12</v>
      </c>
      <c r="D422" s="196">
        <f t="shared" si="634"/>
        <v>55</v>
      </c>
      <c r="E422" s="202">
        <f t="shared" si="634"/>
        <v>0</v>
      </c>
      <c r="F422" s="196">
        <f t="shared" si="634"/>
        <v>1</v>
      </c>
      <c r="G422" s="202">
        <f t="shared" si="634"/>
        <v>0</v>
      </c>
      <c r="H422" s="196">
        <f t="shared" si="634"/>
        <v>0</v>
      </c>
      <c r="I422" s="202">
        <f t="shared" si="634"/>
        <v>0</v>
      </c>
      <c r="J422" s="196">
        <f t="shared" si="634"/>
        <v>0</v>
      </c>
      <c r="K422" s="202">
        <f t="shared" si="634"/>
        <v>0</v>
      </c>
      <c r="L422" s="196">
        <f t="shared" si="634"/>
        <v>0</v>
      </c>
      <c r="M422" s="202">
        <f t="shared" si="634"/>
        <v>0</v>
      </c>
      <c r="N422" s="196">
        <f t="shared" si="634"/>
        <v>0</v>
      </c>
      <c r="O422" s="202">
        <f t="shared" si="634"/>
        <v>0</v>
      </c>
      <c r="P422" s="196">
        <f t="shared" si="634"/>
        <v>0</v>
      </c>
      <c r="Q422" s="202">
        <f t="shared" si="634"/>
        <v>0</v>
      </c>
      <c r="R422" s="196">
        <f>SUM(R398:R421)</f>
        <v>0</v>
      </c>
      <c r="S422" s="202">
        <f>SUM(S398:S421)</f>
        <v>0</v>
      </c>
      <c r="T422" s="196">
        <f>SUM(T398:T421)</f>
        <v>611</v>
      </c>
      <c r="U422" s="202">
        <f>SUM(U398:U421)</f>
        <v>12</v>
      </c>
      <c r="V422" s="26"/>
      <c r="W422" s="4"/>
      <c r="X422">
        <f t="shared" si="618"/>
        <v>5</v>
      </c>
      <c r="Y422">
        <f t="shared" si="621"/>
        <v>0</v>
      </c>
      <c r="Z422">
        <f t="shared" si="621"/>
        <v>0</v>
      </c>
      <c r="AA422">
        <f t="shared" si="621"/>
        <v>0</v>
      </c>
      <c r="AB422">
        <f t="shared" si="621"/>
        <v>0</v>
      </c>
      <c r="AC422">
        <f t="shared" si="621"/>
        <v>0</v>
      </c>
      <c r="AD422">
        <f t="shared" si="621"/>
        <v>0</v>
      </c>
      <c r="AE422">
        <f t="shared" si="621"/>
        <v>0</v>
      </c>
      <c r="AF422">
        <f t="shared" si="621"/>
        <v>0</v>
      </c>
      <c r="AG422">
        <f t="shared" si="621"/>
        <v>0</v>
      </c>
      <c r="AH422">
        <f t="shared" si="621"/>
        <v>0</v>
      </c>
      <c r="AI422">
        <f t="shared" si="621"/>
        <v>0</v>
      </c>
      <c r="AL422">
        <f t="shared" si="622"/>
        <v>0</v>
      </c>
      <c r="AM422">
        <f t="shared" si="623"/>
        <v>0</v>
      </c>
      <c r="AN422">
        <f t="shared" si="624"/>
        <v>0</v>
      </c>
      <c r="AO422">
        <f t="shared" si="625"/>
        <v>0</v>
      </c>
      <c r="AP422">
        <f t="shared" si="626"/>
        <v>0</v>
      </c>
      <c r="AQ422">
        <f t="shared" si="627"/>
        <v>0</v>
      </c>
      <c r="AR422">
        <f t="shared" si="628"/>
        <v>0</v>
      </c>
      <c r="AS422">
        <f t="shared" si="629"/>
        <v>0</v>
      </c>
      <c r="AT422">
        <f t="shared" si="630"/>
        <v>0</v>
      </c>
      <c r="AU422">
        <f t="shared" si="631"/>
        <v>0</v>
      </c>
      <c r="AV422">
        <f t="shared" si="632"/>
        <v>0</v>
      </c>
      <c r="AW422">
        <f t="shared" si="633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125</v>
      </c>
      <c r="B423" s="197">
        <f>B422/T422</f>
        <v>0.90834697217675942</v>
      </c>
      <c r="C423" s="203">
        <f>C422/T422</f>
        <v>1.9639934533551555E-2</v>
      </c>
      <c r="D423" s="197">
        <f>D422/T422</f>
        <v>9.0016366612111293E-2</v>
      </c>
      <c r="E423" s="203">
        <f>E422/T422</f>
        <v>0</v>
      </c>
      <c r="F423" s="197">
        <f>F422/T422</f>
        <v>1.6366612111292963E-3</v>
      </c>
      <c r="G423" s="203">
        <f>G422/T422</f>
        <v>0</v>
      </c>
      <c r="H423" s="197">
        <f>H422/T422</f>
        <v>0</v>
      </c>
      <c r="I423" s="203">
        <f>I422/T422</f>
        <v>0</v>
      </c>
      <c r="J423" s="197">
        <f>J422/T422</f>
        <v>0</v>
      </c>
      <c r="K423" s="203">
        <f>K422/T422</f>
        <v>0</v>
      </c>
      <c r="L423" s="197">
        <f>L422/T422</f>
        <v>0</v>
      </c>
      <c r="M423" s="203">
        <f>M422/T422</f>
        <v>0</v>
      </c>
      <c r="N423" s="197">
        <f>N422/T422</f>
        <v>0</v>
      </c>
      <c r="O423" s="203">
        <f>O422/T422</f>
        <v>0</v>
      </c>
      <c r="P423" s="197">
        <f>P422/T422</f>
        <v>0</v>
      </c>
      <c r="Q423" s="203">
        <f>Q422/T422</f>
        <v>0</v>
      </c>
      <c r="R423" s="197">
        <f>R422/T422</f>
        <v>0</v>
      </c>
      <c r="S423" s="203">
        <f>S422/T422</f>
        <v>0</v>
      </c>
      <c r="T423" s="197">
        <f>100%</f>
        <v>1</v>
      </c>
      <c r="U423" s="203">
        <f>U422/T422</f>
        <v>1.9639934533551555E-2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111</v>
      </c>
      <c r="B424" s="198">
        <f t="shared" ref="B424:U424" si="635">SUM(B404:B418)</f>
        <v>466</v>
      </c>
      <c r="C424" s="204">
        <f t="shared" si="635"/>
        <v>9</v>
      </c>
      <c r="D424" s="198">
        <f t="shared" si="635"/>
        <v>41</v>
      </c>
      <c r="E424" s="204">
        <f t="shared" si="635"/>
        <v>0</v>
      </c>
      <c r="F424" s="198">
        <f t="shared" si="635"/>
        <v>0</v>
      </c>
      <c r="G424" s="204">
        <f t="shared" si="635"/>
        <v>0</v>
      </c>
      <c r="H424" s="198">
        <f t="shared" si="635"/>
        <v>0</v>
      </c>
      <c r="I424" s="204">
        <f t="shared" si="635"/>
        <v>0</v>
      </c>
      <c r="J424" s="198">
        <f t="shared" si="635"/>
        <v>0</v>
      </c>
      <c r="K424" s="204">
        <f t="shared" si="635"/>
        <v>0</v>
      </c>
      <c r="L424" s="198">
        <f t="shared" si="635"/>
        <v>0</v>
      </c>
      <c r="M424" s="204">
        <f t="shared" si="635"/>
        <v>0</v>
      </c>
      <c r="N424" s="198">
        <f t="shared" si="635"/>
        <v>0</v>
      </c>
      <c r="O424" s="204">
        <f t="shared" si="635"/>
        <v>0</v>
      </c>
      <c r="P424" s="198">
        <f t="shared" si="635"/>
        <v>0</v>
      </c>
      <c r="Q424" s="204">
        <f t="shared" si="635"/>
        <v>0</v>
      </c>
      <c r="R424" s="198">
        <f t="shared" si="635"/>
        <v>0</v>
      </c>
      <c r="S424" s="204">
        <f t="shared" si="635"/>
        <v>0</v>
      </c>
      <c r="T424" s="198">
        <f t="shared" si="635"/>
        <v>507</v>
      </c>
      <c r="U424" s="204">
        <f t="shared" si="635"/>
        <v>9</v>
      </c>
      <c r="V424" s="26"/>
      <c r="W424" s="4"/>
      <c r="X424">
        <f t="shared" ref="X424:AI424" si="636">BA162</f>
        <v>14</v>
      </c>
      <c r="Y424">
        <f t="shared" si="636"/>
        <v>0</v>
      </c>
      <c r="Z424">
        <f t="shared" si="636"/>
        <v>0</v>
      </c>
      <c r="AA424">
        <f t="shared" si="636"/>
        <v>0</v>
      </c>
      <c r="AB424">
        <f t="shared" si="636"/>
        <v>0</v>
      </c>
      <c r="AC424">
        <f t="shared" si="636"/>
        <v>0</v>
      </c>
      <c r="AD424">
        <f t="shared" si="636"/>
        <v>0</v>
      </c>
      <c r="AE424">
        <f t="shared" si="636"/>
        <v>0</v>
      </c>
      <c r="AF424">
        <f t="shared" si="636"/>
        <v>0</v>
      </c>
      <c r="AG424">
        <f t="shared" si="636"/>
        <v>0</v>
      </c>
      <c r="AH424">
        <f t="shared" si="636"/>
        <v>0</v>
      </c>
      <c r="AI424">
        <f t="shared" si="636"/>
        <v>0</v>
      </c>
      <c r="AL424">
        <f>BN156</f>
        <v>0</v>
      </c>
      <c r="AM424">
        <f t="shared" ref="AM424:AW424" si="637">BO156</f>
        <v>0</v>
      </c>
      <c r="AN424">
        <f t="shared" si="637"/>
        <v>0</v>
      </c>
      <c r="AO424">
        <f t="shared" si="637"/>
        <v>0</v>
      </c>
      <c r="AP424">
        <f t="shared" si="637"/>
        <v>0</v>
      </c>
      <c r="AQ424">
        <f t="shared" si="637"/>
        <v>0</v>
      </c>
      <c r="AR424">
        <f t="shared" si="637"/>
        <v>0</v>
      </c>
      <c r="AS424">
        <f t="shared" si="637"/>
        <v>0</v>
      </c>
      <c r="AT424">
        <f t="shared" si="637"/>
        <v>0</v>
      </c>
      <c r="AU424">
        <f t="shared" si="637"/>
        <v>0</v>
      </c>
      <c r="AV424">
        <f t="shared" si="637"/>
        <v>0</v>
      </c>
      <c r="AW424">
        <f t="shared" si="637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112</v>
      </c>
      <c r="B425" s="199">
        <f t="shared" ref="B425:U425" si="638">B422-B424</f>
        <v>89</v>
      </c>
      <c r="C425" s="205">
        <f t="shared" si="638"/>
        <v>3</v>
      </c>
      <c r="D425" s="199">
        <f t="shared" si="638"/>
        <v>14</v>
      </c>
      <c r="E425" s="205">
        <f t="shared" si="638"/>
        <v>0</v>
      </c>
      <c r="F425" s="199">
        <f t="shared" si="638"/>
        <v>1</v>
      </c>
      <c r="G425" s="205">
        <f t="shared" si="638"/>
        <v>0</v>
      </c>
      <c r="H425" s="199">
        <f t="shared" si="638"/>
        <v>0</v>
      </c>
      <c r="I425" s="205">
        <f t="shared" si="638"/>
        <v>0</v>
      </c>
      <c r="J425" s="199">
        <f t="shared" si="638"/>
        <v>0</v>
      </c>
      <c r="K425" s="205">
        <f t="shared" si="638"/>
        <v>0</v>
      </c>
      <c r="L425" s="199">
        <f t="shared" si="638"/>
        <v>0</v>
      </c>
      <c r="M425" s="205">
        <f t="shared" si="638"/>
        <v>0</v>
      </c>
      <c r="N425" s="199">
        <f t="shared" si="638"/>
        <v>0</v>
      </c>
      <c r="O425" s="205">
        <f t="shared" si="638"/>
        <v>0</v>
      </c>
      <c r="P425" s="199">
        <f t="shared" si="638"/>
        <v>0</v>
      </c>
      <c r="Q425" s="205">
        <f t="shared" si="638"/>
        <v>0</v>
      </c>
      <c r="R425" s="199">
        <f t="shared" si="638"/>
        <v>0</v>
      </c>
      <c r="S425" s="205">
        <f t="shared" si="638"/>
        <v>0</v>
      </c>
      <c r="T425" s="199">
        <f t="shared" si="638"/>
        <v>104</v>
      </c>
      <c r="U425" s="205">
        <f t="shared" si="638"/>
        <v>3</v>
      </c>
      <c r="V425" s="26"/>
      <c r="W425" s="4"/>
      <c r="X425">
        <f t="shared" ref="X425:X438" si="639">BA164</f>
        <v>18</v>
      </c>
      <c r="Y425">
        <f t="shared" ref="Y425:Y438" si="640">BB164</f>
        <v>4</v>
      </c>
      <c r="Z425">
        <f t="shared" ref="Z425:Z438" si="641">BC164</f>
        <v>0</v>
      </c>
      <c r="AA425">
        <f t="shared" ref="AA425:AA438" si="642">BD164</f>
        <v>0</v>
      </c>
      <c r="AB425">
        <f t="shared" ref="AB425:AB438" si="643">BE164</f>
        <v>0</v>
      </c>
      <c r="AC425">
        <f t="shared" ref="AC425:AC438" si="644">BF164</f>
        <v>0</v>
      </c>
      <c r="AD425">
        <f t="shared" ref="AD425:AD438" si="645">BG164</f>
        <v>0</v>
      </c>
      <c r="AE425">
        <f t="shared" ref="AE425:AE438" si="646">BH164</f>
        <v>0</v>
      </c>
      <c r="AF425">
        <f t="shared" ref="AF425:AF438" si="647">BI164</f>
        <v>0</v>
      </c>
      <c r="AG425">
        <f t="shared" ref="AG425:AG438" si="648">BJ164</f>
        <v>0</v>
      </c>
      <c r="AH425">
        <f t="shared" ref="AH425:AH438" si="649">BK164</f>
        <v>0</v>
      </c>
      <c r="AI425">
        <f t="shared" ref="AI425:AI438" si="650">BL164</f>
        <v>0</v>
      </c>
      <c r="AL425">
        <f t="shared" ref="AL425:AL438" si="651">BN157</f>
        <v>2</v>
      </c>
      <c r="AM425">
        <f t="shared" ref="AM425:AM438" si="652">BO157</f>
        <v>0</v>
      </c>
      <c r="AN425">
        <f t="shared" ref="AN425:AN438" si="653">BP157</f>
        <v>0</v>
      </c>
      <c r="AO425">
        <f t="shared" ref="AO425:AO438" si="654">BQ157</f>
        <v>0</v>
      </c>
      <c r="AP425">
        <f t="shared" ref="AP425:AP438" si="655">BR157</f>
        <v>0</v>
      </c>
      <c r="AQ425">
        <f t="shared" ref="AQ425:AQ438" si="656">BS157</f>
        <v>0</v>
      </c>
      <c r="AR425">
        <f t="shared" ref="AR425:AR438" si="657">BT157</f>
        <v>0</v>
      </c>
      <c r="AS425">
        <f t="shared" ref="AS425:AS438" si="658">BU157</f>
        <v>0</v>
      </c>
      <c r="AT425">
        <f t="shared" ref="AT425:AT438" si="659">BV157</f>
        <v>0</v>
      </c>
      <c r="AU425">
        <f t="shared" ref="AU425:AU438" si="660">BW157</f>
        <v>0</v>
      </c>
      <c r="AV425">
        <f t="shared" ref="AV425:AV438" si="661">BX157</f>
        <v>0</v>
      </c>
      <c r="AW425">
        <f t="shared" ref="AW425:AW438" si="662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599</v>
      </c>
      <c r="J426" s="56"/>
      <c r="K426" s="53"/>
      <c r="L426" s="60" t="s">
        <v>56</v>
      </c>
      <c r="M426" s="54">
        <f>U422</f>
        <v>12</v>
      </c>
      <c r="N426" s="58"/>
      <c r="O426" s="47"/>
      <c r="P426" s="51"/>
      <c r="Q426" s="48"/>
      <c r="R426" s="49" t="s">
        <v>57</v>
      </c>
      <c r="S426" s="49"/>
      <c r="T426" s="52">
        <f>I426+M426*2</f>
        <v>623</v>
      </c>
      <c r="U426" s="50"/>
      <c r="V426" s="26"/>
      <c r="W426" s="4"/>
      <c r="X426">
        <f t="shared" si="639"/>
        <v>37</v>
      </c>
      <c r="Y426">
        <f t="shared" si="640"/>
        <v>4</v>
      </c>
      <c r="Z426">
        <f t="shared" si="641"/>
        <v>0</v>
      </c>
      <c r="AA426">
        <f t="shared" si="642"/>
        <v>0</v>
      </c>
      <c r="AB426">
        <f t="shared" si="643"/>
        <v>0</v>
      </c>
      <c r="AC426">
        <f t="shared" si="644"/>
        <v>0</v>
      </c>
      <c r="AD426">
        <f t="shared" si="645"/>
        <v>0</v>
      </c>
      <c r="AE426">
        <f t="shared" si="646"/>
        <v>0</v>
      </c>
      <c r="AF426">
        <f t="shared" si="647"/>
        <v>0</v>
      </c>
      <c r="AG426">
        <f t="shared" si="648"/>
        <v>0</v>
      </c>
      <c r="AH426">
        <f t="shared" si="649"/>
        <v>0</v>
      </c>
      <c r="AI426">
        <f t="shared" si="650"/>
        <v>0</v>
      </c>
      <c r="AL426">
        <f t="shared" si="651"/>
        <v>2</v>
      </c>
      <c r="AM426">
        <f t="shared" si="652"/>
        <v>0</v>
      </c>
      <c r="AN426">
        <f t="shared" si="653"/>
        <v>0</v>
      </c>
      <c r="AO426">
        <f t="shared" si="654"/>
        <v>0</v>
      </c>
      <c r="AP426">
        <f t="shared" si="655"/>
        <v>0</v>
      </c>
      <c r="AQ426">
        <f t="shared" si="656"/>
        <v>0</v>
      </c>
      <c r="AR426">
        <f t="shared" si="657"/>
        <v>0</v>
      </c>
      <c r="AS426">
        <f t="shared" si="658"/>
        <v>0</v>
      </c>
      <c r="AT426">
        <f t="shared" si="659"/>
        <v>0</v>
      </c>
      <c r="AU426">
        <f t="shared" si="660"/>
        <v>0</v>
      </c>
      <c r="AV426">
        <f t="shared" si="661"/>
        <v>0</v>
      </c>
      <c r="AW426">
        <f t="shared" si="662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16.849427168576106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15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39"/>
        <v>46</v>
      </c>
      <c r="Y427">
        <f t="shared" si="640"/>
        <v>6</v>
      </c>
      <c r="Z427">
        <f t="shared" si="641"/>
        <v>0</v>
      </c>
      <c r="AA427">
        <f t="shared" si="642"/>
        <v>0</v>
      </c>
      <c r="AB427">
        <f t="shared" si="643"/>
        <v>0</v>
      </c>
      <c r="AC427">
        <f t="shared" si="644"/>
        <v>0</v>
      </c>
      <c r="AD427">
        <f t="shared" si="645"/>
        <v>0</v>
      </c>
      <c r="AE427">
        <f t="shared" si="646"/>
        <v>0</v>
      </c>
      <c r="AF427">
        <f t="shared" si="647"/>
        <v>0</v>
      </c>
      <c r="AG427">
        <f t="shared" si="648"/>
        <v>0</v>
      </c>
      <c r="AH427">
        <f t="shared" si="649"/>
        <v>0</v>
      </c>
      <c r="AI427">
        <f t="shared" si="650"/>
        <v>0</v>
      </c>
      <c r="AL427">
        <f t="shared" si="651"/>
        <v>1</v>
      </c>
      <c r="AM427">
        <f t="shared" si="652"/>
        <v>0</v>
      </c>
      <c r="AN427">
        <f t="shared" si="653"/>
        <v>0</v>
      </c>
      <c r="AO427">
        <f t="shared" si="654"/>
        <v>0</v>
      </c>
      <c r="AP427">
        <f t="shared" si="655"/>
        <v>0</v>
      </c>
      <c r="AQ427">
        <f t="shared" si="656"/>
        <v>0</v>
      </c>
      <c r="AR427">
        <f t="shared" si="657"/>
        <v>0</v>
      </c>
      <c r="AS427">
        <f t="shared" si="658"/>
        <v>0</v>
      </c>
      <c r="AT427">
        <f t="shared" si="659"/>
        <v>0</v>
      </c>
      <c r="AU427">
        <f t="shared" si="660"/>
        <v>0</v>
      </c>
      <c r="AV427">
        <f t="shared" si="661"/>
        <v>0</v>
      </c>
      <c r="AW427">
        <f t="shared" si="662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639"/>
        <v>36</v>
      </c>
      <c r="Y428">
        <f t="shared" si="640"/>
        <v>5</v>
      </c>
      <c r="Z428">
        <f t="shared" si="641"/>
        <v>0</v>
      </c>
      <c r="AA428">
        <f t="shared" si="642"/>
        <v>0</v>
      </c>
      <c r="AB428">
        <f t="shared" si="643"/>
        <v>0</v>
      </c>
      <c r="AC428">
        <f t="shared" si="644"/>
        <v>0</v>
      </c>
      <c r="AD428">
        <f t="shared" si="645"/>
        <v>0</v>
      </c>
      <c r="AE428">
        <f t="shared" si="646"/>
        <v>0</v>
      </c>
      <c r="AF428">
        <f t="shared" si="647"/>
        <v>0</v>
      </c>
      <c r="AG428">
        <f t="shared" si="648"/>
        <v>0</v>
      </c>
      <c r="AH428">
        <f t="shared" si="649"/>
        <v>0</v>
      </c>
      <c r="AI428">
        <f t="shared" si="650"/>
        <v>0</v>
      </c>
      <c r="AL428">
        <f t="shared" si="651"/>
        <v>1</v>
      </c>
      <c r="AM428">
        <f t="shared" si="652"/>
        <v>0</v>
      </c>
      <c r="AN428">
        <f t="shared" si="653"/>
        <v>0</v>
      </c>
      <c r="AO428">
        <f t="shared" si="654"/>
        <v>0</v>
      </c>
      <c r="AP428">
        <f t="shared" si="655"/>
        <v>0</v>
      </c>
      <c r="AQ428">
        <f t="shared" si="656"/>
        <v>0</v>
      </c>
      <c r="AR428">
        <f t="shared" si="657"/>
        <v>0</v>
      </c>
      <c r="AS428">
        <f t="shared" si="658"/>
        <v>0</v>
      </c>
      <c r="AT428">
        <f t="shared" si="659"/>
        <v>0</v>
      </c>
      <c r="AU428">
        <f t="shared" si="660"/>
        <v>0</v>
      </c>
      <c r="AV428">
        <f t="shared" si="661"/>
        <v>0</v>
      </c>
      <c r="AW428">
        <f t="shared" si="662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639"/>
        <v>30</v>
      </c>
      <c r="Y429">
        <f t="shared" si="640"/>
        <v>1</v>
      </c>
      <c r="Z429">
        <f t="shared" si="641"/>
        <v>0</v>
      </c>
      <c r="AA429">
        <f t="shared" si="642"/>
        <v>0</v>
      </c>
      <c r="AB429">
        <f t="shared" si="643"/>
        <v>0</v>
      </c>
      <c r="AC429">
        <f t="shared" si="644"/>
        <v>0</v>
      </c>
      <c r="AD429">
        <f t="shared" si="645"/>
        <v>0</v>
      </c>
      <c r="AE429">
        <f t="shared" si="646"/>
        <v>0</v>
      </c>
      <c r="AF429">
        <f t="shared" si="647"/>
        <v>0</v>
      </c>
      <c r="AG429">
        <f t="shared" si="648"/>
        <v>0</v>
      </c>
      <c r="AH429">
        <f t="shared" si="649"/>
        <v>0</v>
      </c>
      <c r="AI429">
        <f t="shared" si="650"/>
        <v>0</v>
      </c>
      <c r="AL429">
        <f t="shared" si="651"/>
        <v>0</v>
      </c>
      <c r="AM429">
        <f t="shared" si="652"/>
        <v>0</v>
      </c>
      <c r="AN429">
        <f t="shared" si="653"/>
        <v>0</v>
      </c>
      <c r="AO429">
        <f t="shared" si="654"/>
        <v>0</v>
      </c>
      <c r="AP429">
        <f t="shared" si="655"/>
        <v>0</v>
      </c>
      <c r="AQ429">
        <f t="shared" si="656"/>
        <v>0</v>
      </c>
      <c r="AR429">
        <f t="shared" si="657"/>
        <v>0</v>
      </c>
      <c r="AS429">
        <f t="shared" si="658"/>
        <v>0</v>
      </c>
      <c r="AT429">
        <f t="shared" si="659"/>
        <v>0</v>
      </c>
      <c r="AU429">
        <f t="shared" si="660"/>
        <v>0</v>
      </c>
      <c r="AV429">
        <f t="shared" si="661"/>
        <v>0</v>
      </c>
      <c r="AW429">
        <f t="shared" si="662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639"/>
        <v>28</v>
      </c>
      <c r="Y430">
        <f t="shared" si="640"/>
        <v>0</v>
      </c>
      <c r="Z430">
        <f t="shared" si="641"/>
        <v>0</v>
      </c>
      <c r="AA430">
        <f t="shared" si="642"/>
        <v>0</v>
      </c>
      <c r="AB430">
        <f t="shared" si="643"/>
        <v>0</v>
      </c>
      <c r="AC430">
        <f t="shared" si="644"/>
        <v>0</v>
      </c>
      <c r="AD430">
        <f t="shared" si="645"/>
        <v>0</v>
      </c>
      <c r="AE430">
        <f t="shared" si="646"/>
        <v>0</v>
      </c>
      <c r="AF430">
        <f t="shared" si="647"/>
        <v>0</v>
      </c>
      <c r="AG430">
        <f t="shared" si="648"/>
        <v>0</v>
      </c>
      <c r="AH430">
        <f t="shared" si="649"/>
        <v>0</v>
      </c>
      <c r="AI430">
        <f t="shared" si="650"/>
        <v>0</v>
      </c>
      <c r="AL430">
        <f t="shared" si="651"/>
        <v>0</v>
      </c>
      <c r="AM430">
        <f t="shared" si="652"/>
        <v>0</v>
      </c>
      <c r="AN430">
        <f t="shared" si="653"/>
        <v>0</v>
      </c>
      <c r="AO430">
        <f t="shared" si="654"/>
        <v>0</v>
      </c>
      <c r="AP430">
        <f t="shared" si="655"/>
        <v>0</v>
      </c>
      <c r="AQ430">
        <f t="shared" si="656"/>
        <v>0</v>
      </c>
      <c r="AR430">
        <f t="shared" si="657"/>
        <v>0</v>
      </c>
      <c r="AS430">
        <f t="shared" si="658"/>
        <v>0</v>
      </c>
      <c r="AT430">
        <f t="shared" si="659"/>
        <v>0</v>
      </c>
      <c r="AU430">
        <f t="shared" si="660"/>
        <v>0</v>
      </c>
      <c r="AV430">
        <f t="shared" si="661"/>
        <v>0</v>
      </c>
      <c r="AW430">
        <f t="shared" si="662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639"/>
        <v>52</v>
      </c>
      <c r="Y431">
        <f t="shared" si="640"/>
        <v>7</v>
      </c>
      <c r="Z431">
        <f t="shared" si="641"/>
        <v>0</v>
      </c>
      <c r="AA431">
        <f t="shared" si="642"/>
        <v>0</v>
      </c>
      <c r="AB431">
        <f t="shared" si="643"/>
        <v>0</v>
      </c>
      <c r="AC431">
        <f t="shared" si="644"/>
        <v>0</v>
      </c>
      <c r="AD431">
        <f t="shared" si="645"/>
        <v>0</v>
      </c>
      <c r="AE431">
        <f t="shared" si="646"/>
        <v>0</v>
      </c>
      <c r="AF431">
        <f t="shared" si="647"/>
        <v>0</v>
      </c>
      <c r="AG431">
        <f t="shared" si="648"/>
        <v>0</v>
      </c>
      <c r="AH431">
        <f t="shared" si="649"/>
        <v>0</v>
      </c>
      <c r="AI431">
        <f t="shared" si="650"/>
        <v>0</v>
      </c>
      <c r="AL431">
        <f t="shared" si="651"/>
        <v>2</v>
      </c>
      <c r="AM431">
        <f t="shared" si="652"/>
        <v>0</v>
      </c>
      <c r="AN431">
        <f t="shared" si="653"/>
        <v>0</v>
      </c>
      <c r="AO431">
        <f t="shared" si="654"/>
        <v>0</v>
      </c>
      <c r="AP431">
        <f t="shared" si="655"/>
        <v>0</v>
      </c>
      <c r="AQ431">
        <f t="shared" si="656"/>
        <v>0</v>
      </c>
      <c r="AR431">
        <f t="shared" si="657"/>
        <v>0</v>
      </c>
      <c r="AS431">
        <f t="shared" si="658"/>
        <v>0</v>
      </c>
      <c r="AT431">
        <f t="shared" si="659"/>
        <v>0</v>
      </c>
      <c r="AU431">
        <f t="shared" si="660"/>
        <v>0</v>
      </c>
      <c r="AV431">
        <f t="shared" si="661"/>
        <v>0</v>
      </c>
      <c r="AW431">
        <f t="shared" si="662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639"/>
        <v>38</v>
      </c>
      <c r="Y432">
        <f t="shared" si="640"/>
        <v>4</v>
      </c>
      <c r="Z432">
        <f t="shared" si="641"/>
        <v>0</v>
      </c>
      <c r="AA432">
        <f t="shared" si="642"/>
        <v>0</v>
      </c>
      <c r="AB432">
        <f t="shared" si="643"/>
        <v>0</v>
      </c>
      <c r="AC432">
        <f t="shared" si="644"/>
        <v>0</v>
      </c>
      <c r="AD432">
        <f t="shared" si="645"/>
        <v>0</v>
      </c>
      <c r="AE432">
        <f t="shared" si="646"/>
        <v>0</v>
      </c>
      <c r="AF432">
        <f t="shared" si="647"/>
        <v>0</v>
      </c>
      <c r="AG432">
        <f t="shared" si="648"/>
        <v>0</v>
      </c>
      <c r="AH432">
        <f t="shared" si="649"/>
        <v>0</v>
      </c>
      <c r="AI432">
        <f t="shared" si="650"/>
        <v>0</v>
      </c>
      <c r="AL432">
        <f t="shared" si="651"/>
        <v>1</v>
      </c>
      <c r="AM432">
        <f t="shared" si="652"/>
        <v>0</v>
      </c>
      <c r="AN432">
        <f t="shared" si="653"/>
        <v>0</v>
      </c>
      <c r="AO432">
        <f t="shared" si="654"/>
        <v>0</v>
      </c>
      <c r="AP432">
        <f t="shared" si="655"/>
        <v>0</v>
      </c>
      <c r="AQ432">
        <f t="shared" si="656"/>
        <v>0</v>
      </c>
      <c r="AR432">
        <f t="shared" si="657"/>
        <v>0</v>
      </c>
      <c r="AS432">
        <f t="shared" si="658"/>
        <v>0</v>
      </c>
      <c r="AT432">
        <f t="shared" si="659"/>
        <v>0</v>
      </c>
      <c r="AU432">
        <f t="shared" si="660"/>
        <v>0</v>
      </c>
      <c r="AV432">
        <f t="shared" si="661"/>
        <v>0</v>
      </c>
      <c r="AW432">
        <f t="shared" si="662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639"/>
        <v>57</v>
      </c>
      <c r="Y433">
        <f t="shared" si="640"/>
        <v>3</v>
      </c>
      <c r="Z433">
        <f t="shared" si="641"/>
        <v>0</v>
      </c>
      <c r="AA433">
        <f t="shared" si="642"/>
        <v>0</v>
      </c>
      <c r="AB433">
        <f t="shared" si="643"/>
        <v>0</v>
      </c>
      <c r="AC433">
        <f t="shared" si="644"/>
        <v>0</v>
      </c>
      <c r="AD433">
        <f t="shared" si="645"/>
        <v>0</v>
      </c>
      <c r="AE433">
        <f t="shared" si="646"/>
        <v>0</v>
      </c>
      <c r="AF433">
        <f t="shared" si="647"/>
        <v>0</v>
      </c>
      <c r="AG433">
        <f t="shared" si="648"/>
        <v>0</v>
      </c>
      <c r="AH433">
        <f t="shared" si="649"/>
        <v>0</v>
      </c>
      <c r="AI433">
        <f t="shared" si="650"/>
        <v>0</v>
      </c>
      <c r="AL433">
        <f t="shared" si="651"/>
        <v>0</v>
      </c>
      <c r="AM433">
        <f t="shared" si="652"/>
        <v>0</v>
      </c>
      <c r="AN433">
        <f t="shared" si="653"/>
        <v>0</v>
      </c>
      <c r="AO433">
        <f t="shared" si="654"/>
        <v>0</v>
      </c>
      <c r="AP433">
        <f t="shared" si="655"/>
        <v>0</v>
      </c>
      <c r="AQ433">
        <f t="shared" si="656"/>
        <v>0</v>
      </c>
      <c r="AR433">
        <f t="shared" si="657"/>
        <v>0</v>
      </c>
      <c r="AS433">
        <f t="shared" si="658"/>
        <v>0</v>
      </c>
      <c r="AT433">
        <f t="shared" si="659"/>
        <v>0</v>
      </c>
      <c r="AU433">
        <f t="shared" si="660"/>
        <v>0</v>
      </c>
      <c r="AV433">
        <f t="shared" si="661"/>
        <v>0</v>
      </c>
      <c r="AW433">
        <f t="shared" si="662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639"/>
        <v>55</v>
      </c>
      <c r="Y434">
        <f t="shared" si="640"/>
        <v>4</v>
      </c>
      <c r="Z434">
        <f t="shared" si="641"/>
        <v>0</v>
      </c>
      <c r="AA434">
        <f t="shared" si="642"/>
        <v>0</v>
      </c>
      <c r="AB434">
        <f t="shared" si="643"/>
        <v>0</v>
      </c>
      <c r="AC434">
        <f t="shared" si="644"/>
        <v>0</v>
      </c>
      <c r="AD434">
        <f t="shared" si="645"/>
        <v>0</v>
      </c>
      <c r="AE434">
        <f t="shared" si="646"/>
        <v>0</v>
      </c>
      <c r="AF434">
        <f t="shared" si="647"/>
        <v>0</v>
      </c>
      <c r="AG434">
        <f t="shared" si="648"/>
        <v>0</v>
      </c>
      <c r="AH434">
        <f t="shared" si="649"/>
        <v>0</v>
      </c>
      <c r="AI434">
        <f t="shared" si="650"/>
        <v>0</v>
      </c>
      <c r="AL434">
        <f t="shared" si="651"/>
        <v>0</v>
      </c>
      <c r="AM434">
        <f t="shared" si="652"/>
        <v>0</v>
      </c>
      <c r="AN434">
        <f t="shared" si="653"/>
        <v>0</v>
      </c>
      <c r="AO434">
        <f t="shared" si="654"/>
        <v>0</v>
      </c>
      <c r="AP434">
        <f t="shared" si="655"/>
        <v>0</v>
      </c>
      <c r="AQ434">
        <f t="shared" si="656"/>
        <v>0</v>
      </c>
      <c r="AR434">
        <f t="shared" si="657"/>
        <v>0</v>
      </c>
      <c r="AS434">
        <f t="shared" si="658"/>
        <v>0</v>
      </c>
      <c r="AT434">
        <f t="shared" si="659"/>
        <v>0</v>
      </c>
      <c r="AU434">
        <f t="shared" si="660"/>
        <v>0</v>
      </c>
      <c r="AV434">
        <f t="shared" si="661"/>
        <v>0</v>
      </c>
      <c r="AW434">
        <f t="shared" si="662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639"/>
        <v>42</v>
      </c>
      <c r="Y435">
        <f t="shared" si="640"/>
        <v>2</v>
      </c>
      <c r="Z435">
        <f t="shared" si="641"/>
        <v>0</v>
      </c>
      <c r="AA435">
        <f t="shared" si="642"/>
        <v>0</v>
      </c>
      <c r="AB435">
        <f t="shared" si="643"/>
        <v>0</v>
      </c>
      <c r="AC435">
        <f t="shared" si="644"/>
        <v>0</v>
      </c>
      <c r="AD435">
        <f t="shared" si="645"/>
        <v>0</v>
      </c>
      <c r="AE435">
        <f t="shared" si="646"/>
        <v>0</v>
      </c>
      <c r="AF435">
        <f t="shared" si="647"/>
        <v>0</v>
      </c>
      <c r="AG435">
        <f t="shared" si="648"/>
        <v>0</v>
      </c>
      <c r="AH435">
        <f t="shared" si="649"/>
        <v>0</v>
      </c>
      <c r="AI435">
        <f t="shared" si="650"/>
        <v>0</v>
      </c>
      <c r="AL435">
        <f t="shared" si="651"/>
        <v>0</v>
      </c>
      <c r="AM435">
        <f t="shared" si="652"/>
        <v>0</v>
      </c>
      <c r="AN435">
        <f t="shared" si="653"/>
        <v>0</v>
      </c>
      <c r="AO435">
        <f t="shared" si="654"/>
        <v>0</v>
      </c>
      <c r="AP435">
        <f t="shared" si="655"/>
        <v>0</v>
      </c>
      <c r="AQ435">
        <f t="shared" si="656"/>
        <v>0</v>
      </c>
      <c r="AR435">
        <f t="shared" si="657"/>
        <v>0</v>
      </c>
      <c r="AS435">
        <f t="shared" si="658"/>
        <v>0</v>
      </c>
      <c r="AT435">
        <f t="shared" si="659"/>
        <v>0</v>
      </c>
      <c r="AU435">
        <f t="shared" si="660"/>
        <v>0</v>
      </c>
      <c r="AV435">
        <f t="shared" si="661"/>
        <v>0</v>
      </c>
      <c r="AW435">
        <f t="shared" si="662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639"/>
        <v>23</v>
      </c>
      <c r="Y436">
        <f t="shared" si="640"/>
        <v>3</v>
      </c>
      <c r="Z436">
        <f t="shared" si="641"/>
        <v>0</v>
      </c>
      <c r="AA436">
        <f t="shared" si="642"/>
        <v>0</v>
      </c>
      <c r="AB436">
        <f t="shared" si="643"/>
        <v>0</v>
      </c>
      <c r="AC436">
        <f t="shared" si="644"/>
        <v>0</v>
      </c>
      <c r="AD436">
        <f t="shared" si="645"/>
        <v>0</v>
      </c>
      <c r="AE436">
        <f t="shared" si="646"/>
        <v>0</v>
      </c>
      <c r="AF436">
        <f t="shared" si="647"/>
        <v>0</v>
      </c>
      <c r="AG436">
        <f t="shared" si="648"/>
        <v>0</v>
      </c>
      <c r="AH436">
        <f t="shared" si="649"/>
        <v>0</v>
      </c>
      <c r="AI436">
        <f t="shared" si="650"/>
        <v>0</v>
      </c>
      <c r="AL436">
        <f t="shared" si="651"/>
        <v>1</v>
      </c>
      <c r="AM436">
        <f t="shared" si="652"/>
        <v>0</v>
      </c>
      <c r="AN436">
        <f t="shared" si="653"/>
        <v>0</v>
      </c>
      <c r="AO436">
        <f t="shared" si="654"/>
        <v>0</v>
      </c>
      <c r="AP436">
        <f t="shared" si="655"/>
        <v>0</v>
      </c>
      <c r="AQ436">
        <f t="shared" si="656"/>
        <v>0</v>
      </c>
      <c r="AR436">
        <f t="shared" si="657"/>
        <v>0</v>
      </c>
      <c r="AS436">
        <f t="shared" si="658"/>
        <v>0</v>
      </c>
      <c r="AT436">
        <f t="shared" si="659"/>
        <v>0</v>
      </c>
      <c r="AU436">
        <f t="shared" si="660"/>
        <v>0</v>
      </c>
      <c r="AV436">
        <f t="shared" si="661"/>
        <v>0</v>
      </c>
      <c r="AW436">
        <f t="shared" si="662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639"/>
        <v>16</v>
      </c>
      <c r="Y437">
        <f t="shared" si="640"/>
        <v>1</v>
      </c>
      <c r="Z437">
        <f t="shared" si="641"/>
        <v>0</v>
      </c>
      <c r="AA437">
        <f t="shared" si="642"/>
        <v>0</v>
      </c>
      <c r="AB437">
        <f t="shared" si="643"/>
        <v>0</v>
      </c>
      <c r="AC437">
        <f t="shared" si="644"/>
        <v>0</v>
      </c>
      <c r="AD437">
        <f t="shared" si="645"/>
        <v>0</v>
      </c>
      <c r="AE437">
        <f t="shared" si="646"/>
        <v>0</v>
      </c>
      <c r="AF437">
        <f t="shared" si="647"/>
        <v>0</v>
      </c>
      <c r="AG437">
        <f t="shared" si="648"/>
        <v>0</v>
      </c>
      <c r="AH437">
        <f t="shared" si="649"/>
        <v>0</v>
      </c>
      <c r="AI437">
        <f t="shared" si="650"/>
        <v>0</v>
      </c>
      <c r="AL437">
        <f t="shared" si="651"/>
        <v>0</v>
      </c>
      <c r="AM437">
        <f t="shared" si="652"/>
        <v>0</v>
      </c>
      <c r="AN437">
        <f t="shared" si="653"/>
        <v>0</v>
      </c>
      <c r="AO437">
        <f t="shared" si="654"/>
        <v>0</v>
      </c>
      <c r="AP437">
        <f t="shared" si="655"/>
        <v>0</v>
      </c>
      <c r="AQ437">
        <f t="shared" si="656"/>
        <v>0</v>
      </c>
      <c r="AR437">
        <f t="shared" si="657"/>
        <v>0</v>
      </c>
      <c r="AS437">
        <f t="shared" si="658"/>
        <v>0</v>
      </c>
      <c r="AT437">
        <f t="shared" si="659"/>
        <v>0</v>
      </c>
      <c r="AU437">
        <f t="shared" si="660"/>
        <v>0</v>
      </c>
      <c r="AV437">
        <f t="shared" si="661"/>
        <v>0</v>
      </c>
      <c r="AW437">
        <f t="shared" si="662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639"/>
        <v>10</v>
      </c>
      <c r="Y438">
        <f t="shared" si="640"/>
        <v>1</v>
      </c>
      <c r="Z438">
        <f t="shared" si="641"/>
        <v>0</v>
      </c>
      <c r="AA438">
        <f t="shared" si="642"/>
        <v>0</v>
      </c>
      <c r="AB438">
        <f t="shared" si="643"/>
        <v>0</v>
      </c>
      <c r="AC438">
        <f t="shared" si="644"/>
        <v>0</v>
      </c>
      <c r="AD438">
        <f t="shared" si="645"/>
        <v>0</v>
      </c>
      <c r="AE438">
        <f t="shared" si="646"/>
        <v>0</v>
      </c>
      <c r="AF438">
        <f t="shared" si="647"/>
        <v>0</v>
      </c>
      <c r="AG438">
        <f t="shared" si="648"/>
        <v>0</v>
      </c>
      <c r="AH438">
        <f t="shared" si="649"/>
        <v>0</v>
      </c>
      <c r="AI438">
        <f t="shared" si="650"/>
        <v>0</v>
      </c>
      <c r="AL438">
        <f t="shared" si="651"/>
        <v>0</v>
      </c>
      <c r="AM438">
        <f t="shared" si="652"/>
        <v>0</v>
      </c>
      <c r="AN438">
        <f t="shared" si="653"/>
        <v>0</v>
      </c>
      <c r="AO438">
        <f t="shared" si="654"/>
        <v>0</v>
      </c>
      <c r="AP438">
        <f t="shared" si="655"/>
        <v>0</v>
      </c>
      <c r="AQ438">
        <f t="shared" si="656"/>
        <v>0</v>
      </c>
      <c r="AR438">
        <f t="shared" si="657"/>
        <v>0</v>
      </c>
      <c r="AS438">
        <f t="shared" si="658"/>
        <v>0</v>
      </c>
      <c r="AT438">
        <f t="shared" si="659"/>
        <v>0</v>
      </c>
      <c r="AU438">
        <f t="shared" si="660"/>
        <v>0</v>
      </c>
      <c r="AV438">
        <f t="shared" si="661"/>
        <v>0</v>
      </c>
      <c r="AW438">
        <f t="shared" si="662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0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268" t="str">
        <f>A1</f>
        <v>Comptages vitesse TV/PL à Vincennes</v>
      </c>
      <c r="B456" s="268"/>
      <c r="C456" s="268"/>
      <c r="D456" s="268"/>
      <c r="E456" s="268"/>
      <c r="F456" s="268"/>
      <c r="G456" s="268"/>
      <c r="H456" s="268"/>
      <c r="I456" s="268"/>
      <c r="J456" s="268"/>
      <c r="K456" s="268"/>
      <c r="L456" s="268"/>
      <c r="M456" s="268"/>
      <c r="N456" s="268"/>
      <c r="O456" s="268"/>
      <c r="P456" s="268"/>
      <c r="Q456" s="268"/>
      <c r="R456" s="268"/>
      <c r="S456" s="268"/>
      <c r="T456" s="268"/>
      <c r="U456" s="268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269" t="s">
        <v>90</v>
      </c>
      <c r="B457" s="269"/>
      <c r="C457" s="269"/>
      <c r="D457" s="269"/>
      <c r="E457" s="269"/>
      <c r="F457" s="269"/>
      <c r="G457" s="269"/>
      <c r="H457" s="269"/>
      <c r="I457" s="269"/>
      <c r="J457" s="269"/>
      <c r="K457" s="269"/>
      <c r="L457" s="269"/>
      <c r="M457" s="269"/>
      <c r="N457" s="269"/>
      <c r="O457" s="269"/>
      <c r="P457" s="269"/>
      <c r="Q457" s="269"/>
      <c r="R457" s="269"/>
      <c r="S457" s="269"/>
      <c r="T457" s="269"/>
      <c r="U457" s="269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27 septembre 2021</v>
      </c>
      <c r="D458" s="4"/>
      <c r="E458" s="83"/>
      <c r="F458" s="83"/>
      <c r="G458" s="83"/>
      <c r="H458" s="81" t="s">
        <v>87</v>
      </c>
      <c r="I458" s="85" t="str">
        <f>BG5</f>
        <v>dimanche 26 septembre 2021</v>
      </c>
      <c r="L458" s="11"/>
      <c r="N458" s="84" t="s">
        <v>93</v>
      </c>
      <c r="O458" s="4"/>
      <c r="P458" s="105" t="str">
        <f>J3</f>
        <v>Rue de la Marseillaise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Rue Diderot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206">
        <f>(B8+B203+B268+B138+B73)/5</f>
        <v>6.2</v>
      </c>
      <c r="C463" s="207">
        <f t="shared" ref="C463:S463" si="663">(C8+C203+C268+C138+C73)/5</f>
        <v>0</v>
      </c>
      <c r="D463" s="206">
        <f t="shared" si="663"/>
        <v>1.6</v>
      </c>
      <c r="E463" s="207">
        <f t="shared" si="663"/>
        <v>0</v>
      </c>
      <c r="F463" s="206">
        <f t="shared" si="663"/>
        <v>0</v>
      </c>
      <c r="G463" s="207">
        <f t="shared" si="663"/>
        <v>0</v>
      </c>
      <c r="H463" s="206">
        <f t="shared" si="663"/>
        <v>0</v>
      </c>
      <c r="I463" s="207">
        <f t="shared" si="663"/>
        <v>0</v>
      </c>
      <c r="J463" s="206">
        <f t="shared" si="663"/>
        <v>0</v>
      </c>
      <c r="K463" s="207">
        <f t="shared" si="663"/>
        <v>0</v>
      </c>
      <c r="L463" s="206">
        <f t="shared" si="663"/>
        <v>0</v>
      </c>
      <c r="M463" s="207">
        <f t="shared" si="663"/>
        <v>0</v>
      </c>
      <c r="N463" s="206">
        <f t="shared" si="663"/>
        <v>0</v>
      </c>
      <c r="O463" s="207">
        <f t="shared" si="663"/>
        <v>0</v>
      </c>
      <c r="P463" s="206">
        <f t="shared" si="663"/>
        <v>0</v>
      </c>
      <c r="Q463" s="207">
        <f t="shared" si="663"/>
        <v>0</v>
      </c>
      <c r="R463" s="206">
        <f t="shared" si="663"/>
        <v>0</v>
      </c>
      <c r="S463" s="207">
        <f t="shared" si="663"/>
        <v>0</v>
      </c>
      <c r="T463" s="206">
        <f>SUM(B463,D463,F463,H463,J463,L463,N463,P463,R463,)</f>
        <v>7.8000000000000007</v>
      </c>
      <c r="U463" s="207">
        <f t="shared" ref="U463:U486" si="664">SUM(C463,E463,G463,I463,K463,M463,O463,Q463,S463)</f>
        <v>0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206">
        <f t="shared" ref="B464:S464" si="665">(B9+B204+B269+B139+B74)/5</f>
        <v>2.8</v>
      </c>
      <c r="C464" s="207">
        <f t="shared" si="665"/>
        <v>0</v>
      </c>
      <c r="D464" s="206">
        <f t="shared" si="665"/>
        <v>0.2</v>
      </c>
      <c r="E464" s="207">
        <f t="shared" si="665"/>
        <v>0</v>
      </c>
      <c r="F464" s="206">
        <f t="shared" si="665"/>
        <v>0</v>
      </c>
      <c r="G464" s="207">
        <f t="shared" si="665"/>
        <v>0</v>
      </c>
      <c r="H464" s="206">
        <f t="shared" si="665"/>
        <v>0</v>
      </c>
      <c r="I464" s="207">
        <f t="shared" si="665"/>
        <v>0</v>
      </c>
      <c r="J464" s="206">
        <f t="shared" si="665"/>
        <v>0</v>
      </c>
      <c r="K464" s="207">
        <f t="shared" si="665"/>
        <v>0</v>
      </c>
      <c r="L464" s="206">
        <f t="shared" si="665"/>
        <v>0</v>
      </c>
      <c r="M464" s="207">
        <f t="shared" si="665"/>
        <v>0</v>
      </c>
      <c r="N464" s="206">
        <f t="shared" si="665"/>
        <v>0</v>
      </c>
      <c r="O464" s="207">
        <f t="shared" si="665"/>
        <v>0</v>
      </c>
      <c r="P464" s="206">
        <f t="shared" si="665"/>
        <v>0</v>
      </c>
      <c r="Q464" s="207">
        <f t="shared" si="665"/>
        <v>0</v>
      </c>
      <c r="R464" s="206">
        <f t="shared" si="665"/>
        <v>0</v>
      </c>
      <c r="S464" s="207">
        <f t="shared" si="665"/>
        <v>0</v>
      </c>
      <c r="T464" s="206">
        <f t="shared" ref="T464:T486" si="666">SUM(B464,D464,F464,H464,J464,L464,N464,P464,R464,)</f>
        <v>3</v>
      </c>
      <c r="U464" s="207">
        <f t="shared" si="664"/>
        <v>0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206">
        <f t="shared" ref="B465:S465" si="667">(B10+B205+B270+B140+B75)/5</f>
        <v>1.8</v>
      </c>
      <c r="C465" s="207">
        <f t="shared" si="667"/>
        <v>0</v>
      </c>
      <c r="D465" s="206">
        <f t="shared" si="667"/>
        <v>0.2</v>
      </c>
      <c r="E465" s="207">
        <f t="shared" si="667"/>
        <v>0</v>
      </c>
      <c r="F465" s="206">
        <f t="shared" si="667"/>
        <v>0</v>
      </c>
      <c r="G465" s="207">
        <f t="shared" si="667"/>
        <v>0</v>
      </c>
      <c r="H465" s="206">
        <f t="shared" si="667"/>
        <v>0</v>
      </c>
      <c r="I465" s="207">
        <f t="shared" si="667"/>
        <v>0</v>
      </c>
      <c r="J465" s="206">
        <f t="shared" si="667"/>
        <v>0</v>
      </c>
      <c r="K465" s="207">
        <f t="shared" si="667"/>
        <v>0</v>
      </c>
      <c r="L465" s="206">
        <f t="shared" si="667"/>
        <v>0</v>
      </c>
      <c r="M465" s="207">
        <f t="shared" si="667"/>
        <v>0</v>
      </c>
      <c r="N465" s="206">
        <f t="shared" si="667"/>
        <v>0</v>
      </c>
      <c r="O465" s="207">
        <f t="shared" si="667"/>
        <v>0</v>
      </c>
      <c r="P465" s="206">
        <f t="shared" si="667"/>
        <v>0</v>
      </c>
      <c r="Q465" s="207">
        <f t="shared" si="667"/>
        <v>0</v>
      </c>
      <c r="R465" s="206">
        <f t="shared" si="667"/>
        <v>0</v>
      </c>
      <c r="S465" s="207">
        <f t="shared" si="667"/>
        <v>0</v>
      </c>
      <c r="T465" s="206">
        <f t="shared" si="666"/>
        <v>2</v>
      </c>
      <c r="U465" s="207">
        <f t="shared" si="664"/>
        <v>0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206">
        <f t="shared" ref="B466:S466" si="668">(B11+B206+B271+B141+B76)/5</f>
        <v>0.6</v>
      </c>
      <c r="C466" s="207">
        <f t="shared" si="668"/>
        <v>0</v>
      </c>
      <c r="D466" s="206">
        <f t="shared" si="668"/>
        <v>0</v>
      </c>
      <c r="E466" s="207">
        <f t="shared" si="668"/>
        <v>0</v>
      </c>
      <c r="F466" s="206">
        <f t="shared" si="668"/>
        <v>0</v>
      </c>
      <c r="G466" s="207">
        <f t="shared" si="668"/>
        <v>0</v>
      </c>
      <c r="H466" s="206">
        <f t="shared" si="668"/>
        <v>0</v>
      </c>
      <c r="I466" s="207">
        <f t="shared" si="668"/>
        <v>0</v>
      </c>
      <c r="J466" s="206">
        <f t="shared" si="668"/>
        <v>0</v>
      </c>
      <c r="K466" s="207">
        <f t="shared" si="668"/>
        <v>0</v>
      </c>
      <c r="L466" s="206">
        <f t="shared" si="668"/>
        <v>0</v>
      </c>
      <c r="M466" s="207">
        <f t="shared" si="668"/>
        <v>0</v>
      </c>
      <c r="N466" s="206">
        <f t="shared" si="668"/>
        <v>0</v>
      </c>
      <c r="O466" s="207">
        <f t="shared" si="668"/>
        <v>0</v>
      </c>
      <c r="P466" s="206">
        <f t="shared" si="668"/>
        <v>0</v>
      </c>
      <c r="Q466" s="207">
        <f t="shared" si="668"/>
        <v>0</v>
      </c>
      <c r="R466" s="206">
        <f t="shared" si="668"/>
        <v>0</v>
      </c>
      <c r="S466" s="207">
        <f t="shared" si="668"/>
        <v>0</v>
      </c>
      <c r="T466" s="206">
        <f t="shared" si="666"/>
        <v>0.6</v>
      </c>
      <c r="U466" s="207">
        <f t="shared" si="664"/>
        <v>0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206">
        <f t="shared" ref="B467:S467" si="669">(B12+B207+B272+B142+B77)/5</f>
        <v>1</v>
      </c>
      <c r="C467" s="207">
        <f t="shared" si="669"/>
        <v>0</v>
      </c>
      <c r="D467" s="206">
        <f t="shared" si="669"/>
        <v>0.2</v>
      </c>
      <c r="E467" s="207">
        <f t="shared" si="669"/>
        <v>0</v>
      </c>
      <c r="F467" s="206">
        <f t="shared" si="669"/>
        <v>0</v>
      </c>
      <c r="G467" s="207">
        <f t="shared" si="669"/>
        <v>0</v>
      </c>
      <c r="H467" s="206">
        <f t="shared" si="669"/>
        <v>0</v>
      </c>
      <c r="I467" s="207">
        <f t="shared" si="669"/>
        <v>0</v>
      </c>
      <c r="J467" s="206">
        <f t="shared" si="669"/>
        <v>0</v>
      </c>
      <c r="K467" s="207">
        <f t="shared" si="669"/>
        <v>0</v>
      </c>
      <c r="L467" s="206">
        <f t="shared" si="669"/>
        <v>0</v>
      </c>
      <c r="M467" s="207">
        <f t="shared" si="669"/>
        <v>0</v>
      </c>
      <c r="N467" s="206">
        <f t="shared" si="669"/>
        <v>0</v>
      </c>
      <c r="O467" s="207">
        <f t="shared" si="669"/>
        <v>0</v>
      </c>
      <c r="P467" s="206">
        <f t="shared" si="669"/>
        <v>0</v>
      </c>
      <c r="Q467" s="207">
        <f t="shared" si="669"/>
        <v>0</v>
      </c>
      <c r="R467" s="206">
        <f t="shared" si="669"/>
        <v>0</v>
      </c>
      <c r="S467" s="207">
        <f t="shared" si="669"/>
        <v>0</v>
      </c>
      <c r="T467" s="206">
        <f t="shared" si="666"/>
        <v>1.2</v>
      </c>
      <c r="U467" s="207">
        <f t="shared" si="664"/>
        <v>0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206">
        <f t="shared" ref="B468:S468" si="670">(B13+B208+B273+B143+B78)/5</f>
        <v>1.8</v>
      </c>
      <c r="C468" s="207">
        <f t="shared" si="670"/>
        <v>0</v>
      </c>
      <c r="D468" s="206">
        <f t="shared" si="670"/>
        <v>0.2</v>
      </c>
      <c r="E468" s="207">
        <f t="shared" si="670"/>
        <v>0</v>
      </c>
      <c r="F468" s="206">
        <f t="shared" si="670"/>
        <v>0</v>
      </c>
      <c r="G468" s="207">
        <f t="shared" si="670"/>
        <v>0</v>
      </c>
      <c r="H468" s="206">
        <f t="shared" si="670"/>
        <v>0</v>
      </c>
      <c r="I468" s="207">
        <f t="shared" si="670"/>
        <v>0</v>
      </c>
      <c r="J468" s="206">
        <f t="shared" si="670"/>
        <v>0</v>
      </c>
      <c r="K468" s="207">
        <f t="shared" si="670"/>
        <v>0</v>
      </c>
      <c r="L468" s="206">
        <f t="shared" si="670"/>
        <v>0</v>
      </c>
      <c r="M468" s="207">
        <f t="shared" si="670"/>
        <v>0</v>
      </c>
      <c r="N468" s="206">
        <f t="shared" si="670"/>
        <v>0</v>
      </c>
      <c r="O468" s="207">
        <f t="shared" si="670"/>
        <v>0</v>
      </c>
      <c r="P468" s="206">
        <f t="shared" si="670"/>
        <v>0</v>
      </c>
      <c r="Q468" s="207">
        <f t="shared" si="670"/>
        <v>0</v>
      </c>
      <c r="R468" s="206">
        <f t="shared" si="670"/>
        <v>0</v>
      </c>
      <c r="S468" s="207">
        <f t="shared" si="670"/>
        <v>0</v>
      </c>
      <c r="T468" s="206">
        <f t="shared" si="666"/>
        <v>2</v>
      </c>
      <c r="U468" s="207">
        <f t="shared" si="664"/>
        <v>0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206">
        <f t="shared" ref="B469:S469" si="671">(B14+B209+B274+B144+B79)/5</f>
        <v>5.4</v>
      </c>
      <c r="C469" s="207">
        <f t="shared" si="671"/>
        <v>0.2</v>
      </c>
      <c r="D469" s="206">
        <f t="shared" si="671"/>
        <v>2</v>
      </c>
      <c r="E469" s="207">
        <f t="shared" si="671"/>
        <v>0</v>
      </c>
      <c r="F469" s="206">
        <f t="shared" si="671"/>
        <v>0</v>
      </c>
      <c r="G469" s="207">
        <f t="shared" si="671"/>
        <v>0</v>
      </c>
      <c r="H469" s="206">
        <f t="shared" si="671"/>
        <v>0</v>
      </c>
      <c r="I469" s="207">
        <f t="shared" si="671"/>
        <v>0</v>
      </c>
      <c r="J469" s="206">
        <f t="shared" si="671"/>
        <v>0</v>
      </c>
      <c r="K469" s="207">
        <f t="shared" si="671"/>
        <v>0</v>
      </c>
      <c r="L469" s="206">
        <f t="shared" si="671"/>
        <v>0</v>
      </c>
      <c r="M469" s="207">
        <f t="shared" si="671"/>
        <v>0</v>
      </c>
      <c r="N469" s="206">
        <f t="shared" si="671"/>
        <v>0</v>
      </c>
      <c r="O469" s="207">
        <f t="shared" si="671"/>
        <v>0</v>
      </c>
      <c r="P469" s="206">
        <f t="shared" si="671"/>
        <v>0</v>
      </c>
      <c r="Q469" s="207">
        <f t="shared" si="671"/>
        <v>0</v>
      </c>
      <c r="R469" s="206">
        <f t="shared" si="671"/>
        <v>0</v>
      </c>
      <c r="S469" s="207">
        <f t="shared" si="671"/>
        <v>0</v>
      </c>
      <c r="T469" s="206">
        <f t="shared" si="666"/>
        <v>7.4</v>
      </c>
      <c r="U469" s="207">
        <f t="shared" si="664"/>
        <v>0.2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206">
        <f t="shared" ref="B470:S470" si="672">(B15+B210+B275+B145+B80)/5</f>
        <v>16.2</v>
      </c>
      <c r="C470" s="207">
        <f t="shared" si="672"/>
        <v>0</v>
      </c>
      <c r="D470" s="206">
        <f t="shared" si="672"/>
        <v>1.4</v>
      </c>
      <c r="E470" s="207">
        <f t="shared" si="672"/>
        <v>0</v>
      </c>
      <c r="F470" s="206">
        <f t="shared" si="672"/>
        <v>0</v>
      </c>
      <c r="G470" s="207">
        <f t="shared" si="672"/>
        <v>0</v>
      </c>
      <c r="H470" s="206">
        <f t="shared" si="672"/>
        <v>0</v>
      </c>
      <c r="I470" s="207">
        <f t="shared" si="672"/>
        <v>0</v>
      </c>
      <c r="J470" s="206">
        <f t="shared" si="672"/>
        <v>0</v>
      </c>
      <c r="K470" s="207">
        <f t="shared" si="672"/>
        <v>0</v>
      </c>
      <c r="L470" s="206">
        <f t="shared" si="672"/>
        <v>0</v>
      </c>
      <c r="M470" s="207">
        <f t="shared" si="672"/>
        <v>0</v>
      </c>
      <c r="N470" s="206">
        <f t="shared" si="672"/>
        <v>0</v>
      </c>
      <c r="O470" s="207">
        <f t="shared" si="672"/>
        <v>0</v>
      </c>
      <c r="P470" s="206">
        <f t="shared" si="672"/>
        <v>0</v>
      </c>
      <c r="Q470" s="207">
        <f t="shared" si="672"/>
        <v>0</v>
      </c>
      <c r="R470" s="206">
        <f t="shared" si="672"/>
        <v>0</v>
      </c>
      <c r="S470" s="207">
        <f t="shared" si="672"/>
        <v>0</v>
      </c>
      <c r="T470" s="206">
        <f t="shared" si="666"/>
        <v>17.599999999999998</v>
      </c>
      <c r="U470" s="207">
        <f t="shared" si="664"/>
        <v>0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206">
        <f t="shared" ref="B471:S471" si="673">(B16+B211+B276+B146+B81)/5</f>
        <v>35.6</v>
      </c>
      <c r="C471" s="207">
        <f t="shared" si="673"/>
        <v>0</v>
      </c>
      <c r="D471" s="206">
        <f t="shared" si="673"/>
        <v>2.4</v>
      </c>
      <c r="E471" s="207">
        <f t="shared" si="673"/>
        <v>0</v>
      </c>
      <c r="F471" s="206">
        <f t="shared" si="673"/>
        <v>0.2</v>
      </c>
      <c r="G471" s="207">
        <f t="shared" si="673"/>
        <v>0</v>
      </c>
      <c r="H471" s="206">
        <f t="shared" si="673"/>
        <v>0</v>
      </c>
      <c r="I471" s="207">
        <f t="shared" si="673"/>
        <v>0</v>
      </c>
      <c r="J471" s="206">
        <f t="shared" si="673"/>
        <v>0</v>
      </c>
      <c r="K471" s="207">
        <f t="shared" si="673"/>
        <v>0</v>
      </c>
      <c r="L471" s="206">
        <f t="shared" si="673"/>
        <v>0</v>
      </c>
      <c r="M471" s="207">
        <f t="shared" si="673"/>
        <v>0</v>
      </c>
      <c r="N471" s="206">
        <f t="shared" si="673"/>
        <v>0</v>
      </c>
      <c r="O471" s="207">
        <f t="shared" si="673"/>
        <v>0</v>
      </c>
      <c r="P471" s="206">
        <f t="shared" si="673"/>
        <v>0</v>
      </c>
      <c r="Q471" s="207">
        <f t="shared" si="673"/>
        <v>0</v>
      </c>
      <c r="R471" s="206">
        <f t="shared" si="673"/>
        <v>0</v>
      </c>
      <c r="S471" s="207">
        <f t="shared" si="673"/>
        <v>0</v>
      </c>
      <c r="T471" s="206">
        <f t="shared" si="666"/>
        <v>38.200000000000003</v>
      </c>
      <c r="U471" s="207">
        <f t="shared" si="664"/>
        <v>0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206">
        <f t="shared" ref="B472:S472" si="674">(B17+B212+B277+B147+B82)/5</f>
        <v>31.2</v>
      </c>
      <c r="C472" s="207">
        <f t="shared" si="674"/>
        <v>0.4</v>
      </c>
      <c r="D472" s="206">
        <f t="shared" si="674"/>
        <v>6.6</v>
      </c>
      <c r="E472" s="207">
        <f t="shared" si="674"/>
        <v>0</v>
      </c>
      <c r="F472" s="206">
        <f t="shared" si="674"/>
        <v>0</v>
      </c>
      <c r="G472" s="207">
        <f t="shared" si="674"/>
        <v>0</v>
      </c>
      <c r="H472" s="206">
        <f t="shared" si="674"/>
        <v>0</v>
      </c>
      <c r="I472" s="207">
        <f t="shared" si="674"/>
        <v>0</v>
      </c>
      <c r="J472" s="206">
        <f t="shared" si="674"/>
        <v>0</v>
      </c>
      <c r="K472" s="207">
        <f t="shared" si="674"/>
        <v>0</v>
      </c>
      <c r="L472" s="206">
        <f t="shared" si="674"/>
        <v>0</v>
      </c>
      <c r="M472" s="207">
        <f t="shared" si="674"/>
        <v>0</v>
      </c>
      <c r="N472" s="206">
        <f t="shared" si="674"/>
        <v>0</v>
      </c>
      <c r="O472" s="207">
        <f t="shared" si="674"/>
        <v>0</v>
      </c>
      <c r="P472" s="206">
        <f t="shared" si="674"/>
        <v>0</v>
      </c>
      <c r="Q472" s="207">
        <f t="shared" si="674"/>
        <v>0</v>
      </c>
      <c r="R472" s="206">
        <f t="shared" si="674"/>
        <v>0</v>
      </c>
      <c r="S472" s="207">
        <f t="shared" si="674"/>
        <v>0</v>
      </c>
      <c r="T472" s="206">
        <f t="shared" si="666"/>
        <v>37.799999999999997</v>
      </c>
      <c r="U472" s="207">
        <f t="shared" si="664"/>
        <v>0.4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206">
        <f t="shared" ref="B473:S473" si="675">(B18+B213+B278+B148+B83)/5</f>
        <v>29.6</v>
      </c>
      <c r="C473" s="207">
        <f t="shared" si="675"/>
        <v>1</v>
      </c>
      <c r="D473" s="206">
        <f t="shared" si="675"/>
        <v>3.6</v>
      </c>
      <c r="E473" s="207">
        <f t="shared" si="675"/>
        <v>0</v>
      </c>
      <c r="F473" s="206">
        <f t="shared" si="675"/>
        <v>0</v>
      </c>
      <c r="G473" s="207">
        <f t="shared" si="675"/>
        <v>0</v>
      </c>
      <c r="H473" s="206">
        <f t="shared" si="675"/>
        <v>0</v>
      </c>
      <c r="I473" s="207">
        <f t="shared" si="675"/>
        <v>0</v>
      </c>
      <c r="J473" s="206">
        <f t="shared" si="675"/>
        <v>0</v>
      </c>
      <c r="K473" s="207">
        <f t="shared" si="675"/>
        <v>0</v>
      </c>
      <c r="L473" s="206">
        <f t="shared" si="675"/>
        <v>0</v>
      </c>
      <c r="M473" s="207">
        <f t="shared" si="675"/>
        <v>0</v>
      </c>
      <c r="N473" s="206">
        <f t="shared" si="675"/>
        <v>0</v>
      </c>
      <c r="O473" s="207">
        <f t="shared" si="675"/>
        <v>0</v>
      </c>
      <c r="P473" s="206">
        <f t="shared" si="675"/>
        <v>0</v>
      </c>
      <c r="Q473" s="207">
        <f t="shared" si="675"/>
        <v>0</v>
      </c>
      <c r="R473" s="206">
        <f t="shared" si="675"/>
        <v>0</v>
      </c>
      <c r="S473" s="207">
        <f t="shared" si="675"/>
        <v>0</v>
      </c>
      <c r="T473" s="206">
        <f t="shared" si="666"/>
        <v>33.200000000000003</v>
      </c>
      <c r="U473" s="207">
        <f t="shared" si="664"/>
        <v>1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206">
        <f t="shared" ref="B474:S474" si="676">(B19+B214+B279+B149+B84)/5</f>
        <v>31</v>
      </c>
      <c r="C474" s="207">
        <f t="shared" si="676"/>
        <v>0.8</v>
      </c>
      <c r="D474" s="206">
        <f t="shared" si="676"/>
        <v>3.2</v>
      </c>
      <c r="E474" s="207">
        <f t="shared" si="676"/>
        <v>0</v>
      </c>
      <c r="F474" s="206">
        <f t="shared" si="676"/>
        <v>0</v>
      </c>
      <c r="G474" s="207">
        <f t="shared" si="676"/>
        <v>0</v>
      </c>
      <c r="H474" s="206">
        <f t="shared" si="676"/>
        <v>0</v>
      </c>
      <c r="I474" s="207">
        <f t="shared" si="676"/>
        <v>0</v>
      </c>
      <c r="J474" s="206">
        <f t="shared" si="676"/>
        <v>0</v>
      </c>
      <c r="K474" s="207">
        <f t="shared" si="676"/>
        <v>0</v>
      </c>
      <c r="L474" s="206">
        <f t="shared" si="676"/>
        <v>0</v>
      </c>
      <c r="M474" s="207">
        <f t="shared" si="676"/>
        <v>0</v>
      </c>
      <c r="N474" s="206">
        <f t="shared" si="676"/>
        <v>0</v>
      </c>
      <c r="O474" s="207">
        <f t="shared" si="676"/>
        <v>0</v>
      </c>
      <c r="P474" s="206">
        <f t="shared" si="676"/>
        <v>0</v>
      </c>
      <c r="Q474" s="207">
        <f t="shared" si="676"/>
        <v>0</v>
      </c>
      <c r="R474" s="206">
        <f t="shared" si="676"/>
        <v>0</v>
      </c>
      <c r="S474" s="207">
        <f t="shared" si="676"/>
        <v>0</v>
      </c>
      <c r="T474" s="206">
        <f t="shared" si="666"/>
        <v>34.200000000000003</v>
      </c>
      <c r="U474" s="207">
        <f t="shared" si="664"/>
        <v>0.8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206">
        <f t="shared" ref="B475:S475" si="677">(B20+B215+B280+B150+B85)/5</f>
        <v>34.4</v>
      </c>
      <c r="C475" s="207">
        <f t="shared" si="677"/>
        <v>1.4</v>
      </c>
      <c r="D475" s="206">
        <f t="shared" si="677"/>
        <v>3.2</v>
      </c>
      <c r="E475" s="207">
        <f t="shared" si="677"/>
        <v>0</v>
      </c>
      <c r="F475" s="206">
        <f t="shared" si="677"/>
        <v>0</v>
      </c>
      <c r="G475" s="207">
        <f t="shared" si="677"/>
        <v>0</v>
      </c>
      <c r="H475" s="206">
        <f t="shared" si="677"/>
        <v>0</v>
      </c>
      <c r="I475" s="207">
        <f t="shared" si="677"/>
        <v>0</v>
      </c>
      <c r="J475" s="206">
        <f t="shared" si="677"/>
        <v>0</v>
      </c>
      <c r="K475" s="207">
        <f t="shared" si="677"/>
        <v>0</v>
      </c>
      <c r="L475" s="206">
        <f t="shared" si="677"/>
        <v>0</v>
      </c>
      <c r="M475" s="207">
        <f t="shared" si="677"/>
        <v>0</v>
      </c>
      <c r="N475" s="206">
        <f t="shared" si="677"/>
        <v>0</v>
      </c>
      <c r="O475" s="207">
        <f t="shared" si="677"/>
        <v>0</v>
      </c>
      <c r="P475" s="206">
        <f t="shared" si="677"/>
        <v>0</v>
      </c>
      <c r="Q475" s="207">
        <f t="shared" si="677"/>
        <v>0</v>
      </c>
      <c r="R475" s="206">
        <f t="shared" si="677"/>
        <v>0</v>
      </c>
      <c r="S475" s="207">
        <f t="shared" si="677"/>
        <v>0</v>
      </c>
      <c r="T475" s="206">
        <f t="shared" si="666"/>
        <v>37.6</v>
      </c>
      <c r="U475" s="207">
        <f t="shared" si="664"/>
        <v>1.4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206">
        <f t="shared" ref="B476:S476" si="678">(B21+B216+B281+B151+B86)/5</f>
        <v>33.4</v>
      </c>
      <c r="C476" s="207">
        <f t="shared" si="678"/>
        <v>0.6</v>
      </c>
      <c r="D476" s="206">
        <f t="shared" si="678"/>
        <v>5.2</v>
      </c>
      <c r="E476" s="207">
        <f t="shared" si="678"/>
        <v>0</v>
      </c>
      <c r="F476" s="206">
        <f t="shared" si="678"/>
        <v>0.2</v>
      </c>
      <c r="G476" s="207">
        <f t="shared" si="678"/>
        <v>0</v>
      </c>
      <c r="H476" s="206">
        <f t="shared" si="678"/>
        <v>0</v>
      </c>
      <c r="I476" s="207">
        <f t="shared" si="678"/>
        <v>0</v>
      </c>
      <c r="J476" s="206">
        <f t="shared" si="678"/>
        <v>0</v>
      </c>
      <c r="K476" s="207">
        <f t="shared" si="678"/>
        <v>0</v>
      </c>
      <c r="L476" s="206">
        <f t="shared" si="678"/>
        <v>0</v>
      </c>
      <c r="M476" s="207">
        <f t="shared" si="678"/>
        <v>0</v>
      </c>
      <c r="N476" s="206">
        <f t="shared" si="678"/>
        <v>0</v>
      </c>
      <c r="O476" s="207">
        <f t="shared" si="678"/>
        <v>0</v>
      </c>
      <c r="P476" s="206">
        <f t="shared" si="678"/>
        <v>0</v>
      </c>
      <c r="Q476" s="207">
        <f t="shared" si="678"/>
        <v>0</v>
      </c>
      <c r="R476" s="206">
        <f t="shared" si="678"/>
        <v>0</v>
      </c>
      <c r="S476" s="207">
        <f t="shared" si="678"/>
        <v>0</v>
      </c>
      <c r="T476" s="206">
        <f t="shared" si="666"/>
        <v>38.800000000000004</v>
      </c>
      <c r="U476" s="207">
        <f t="shared" si="664"/>
        <v>0.6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206">
        <f t="shared" ref="B477:S477" si="679">(B22+B217+B282+B152+B87)/5</f>
        <v>30.8</v>
      </c>
      <c r="C477" s="207">
        <f t="shared" si="679"/>
        <v>0.2</v>
      </c>
      <c r="D477" s="206">
        <f t="shared" si="679"/>
        <v>5.4</v>
      </c>
      <c r="E477" s="207">
        <f t="shared" si="679"/>
        <v>0</v>
      </c>
      <c r="F477" s="206">
        <f t="shared" si="679"/>
        <v>0</v>
      </c>
      <c r="G477" s="207">
        <f t="shared" si="679"/>
        <v>0</v>
      </c>
      <c r="H477" s="206">
        <f t="shared" si="679"/>
        <v>0</v>
      </c>
      <c r="I477" s="207">
        <f t="shared" si="679"/>
        <v>0</v>
      </c>
      <c r="J477" s="206">
        <f t="shared" si="679"/>
        <v>0</v>
      </c>
      <c r="K477" s="207">
        <f t="shared" si="679"/>
        <v>0</v>
      </c>
      <c r="L477" s="206">
        <f t="shared" si="679"/>
        <v>0</v>
      </c>
      <c r="M477" s="207">
        <f t="shared" si="679"/>
        <v>0</v>
      </c>
      <c r="N477" s="206">
        <f t="shared" si="679"/>
        <v>0</v>
      </c>
      <c r="O477" s="207">
        <f t="shared" si="679"/>
        <v>0</v>
      </c>
      <c r="P477" s="206">
        <f t="shared" si="679"/>
        <v>0</v>
      </c>
      <c r="Q477" s="207">
        <f t="shared" si="679"/>
        <v>0</v>
      </c>
      <c r="R477" s="206">
        <f t="shared" si="679"/>
        <v>0</v>
      </c>
      <c r="S477" s="207">
        <f t="shared" si="679"/>
        <v>0</v>
      </c>
      <c r="T477" s="206">
        <f t="shared" si="666"/>
        <v>36.200000000000003</v>
      </c>
      <c r="U477" s="207">
        <f t="shared" si="664"/>
        <v>0.2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206">
        <f t="shared" ref="B478:S478" si="680">(B23+B218+B283+B153+B88)/5</f>
        <v>40.6</v>
      </c>
      <c r="C478" s="207">
        <f t="shared" si="680"/>
        <v>0.8</v>
      </c>
      <c r="D478" s="206">
        <f t="shared" si="680"/>
        <v>7.4</v>
      </c>
      <c r="E478" s="207">
        <f t="shared" si="680"/>
        <v>0</v>
      </c>
      <c r="F478" s="206">
        <f t="shared" si="680"/>
        <v>0.2</v>
      </c>
      <c r="G478" s="207">
        <f t="shared" si="680"/>
        <v>0</v>
      </c>
      <c r="H478" s="206">
        <f t="shared" si="680"/>
        <v>0</v>
      </c>
      <c r="I478" s="207">
        <f t="shared" si="680"/>
        <v>0</v>
      </c>
      <c r="J478" s="206">
        <f t="shared" si="680"/>
        <v>0</v>
      </c>
      <c r="K478" s="207">
        <f t="shared" si="680"/>
        <v>0</v>
      </c>
      <c r="L478" s="206">
        <f t="shared" si="680"/>
        <v>0</v>
      </c>
      <c r="M478" s="207">
        <f t="shared" si="680"/>
        <v>0</v>
      </c>
      <c r="N478" s="206">
        <f t="shared" si="680"/>
        <v>0</v>
      </c>
      <c r="O478" s="207">
        <f t="shared" si="680"/>
        <v>0</v>
      </c>
      <c r="P478" s="206">
        <f t="shared" si="680"/>
        <v>0</v>
      </c>
      <c r="Q478" s="207">
        <f t="shared" si="680"/>
        <v>0</v>
      </c>
      <c r="R478" s="206">
        <f t="shared" si="680"/>
        <v>0</v>
      </c>
      <c r="S478" s="207">
        <f t="shared" si="680"/>
        <v>0</v>
      </c>
      <c r="T478" s="206">
        <f t="shared" si="666"/>
        <v>48.2</v>
      </c>
      <c r="U478" s="207">
        <f t="shared" si="664"/>
        <v>0.8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206">
        <f t="shared" ref="B479:S479" si="681">(B24+B219+B284+B154+B89)/5</f>
        <v>51.2</v>
      </c>
      <c r="C479" s="207">
        <f t="shared" si="681"/>
        <v>0.4</v>
      </c>
      <c r="D479" s="206">
        <f t="shared" si="681"/>
        <v>6.4</v>
      </c>
      <c r="E479" s="207">
        <f t="shared" si="681"/>
        <v>0</v>
      </c>
      <c r="F479" s="206">
        <f t="shared" si="681"/>
        <v>0.2</v>
      </c>
      <c r="G479" s="207">
        <f t="shared" si="681"/>
        <v>0</v>
      </c>
      <c r="H479" s="206">
        <f t="shared" si="681"/>
        <v>0</v>
      </c>
      <c r="I479" s="207">
        <f t="shared" si="681"/>
        <v>0</v>
      </c>
      <c r="J479" s="206">
        <f t="shared" si="681"/>
        <v>0</v>
      </c>
      <c r="K479" s="207">
        <f t="shared" si="681"/>
        <v>0</v>
      </c>
      <c r="L479" s="206">
        <f t="shared" si="681"/>
        <v>0</v>
      </c>
      <c r="M479" s="207">
        <f t="shared" si="681"/>
        <v>0</v>
      </c>
      <c r="N479" s="206">
        <f t="shared" si="681"/>
        <v>0</v>
      </c>
      <c r="O479" s="207">
        <f t="shared" si="681"/>
        <v>0</v>
      </c>
      <c r="P479" s="206">
        <f t="shared" si="681"/>
        <v>0</v>
      </c>
      <c r="Q479" s="207">
        <f t="shared" si="681"/>
        <v>0</v>
      </c>
      <c r="R479" s="206">
        <f t="shared" si="681"/>
        <v>0</v>
      </c>
      <c r="S479" s="207">
        <f t="shared" si="681"/>
        <v>0</v>
      </c>
      <c r="T479" s="206">
        <f t="shared" si="666"/>
        <v>57.800000000000004</v>
      </c>
      <c r="U479" s="207">
        <f t="shared" si="664"/>
        <v>0.4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206">
        <f t="shared" ref="B480:S480" si="682">(B25+B220+B285+B155+B90)/5</f>
        <v>65.2</v>
      </c>
      <c r="C480" s="207">
        <f t="shared" si="682"/>
        <v>1</v>
      </c>
      <c r="D480" s="206">
        <f t="shared" si="682"/>
        <v>7</v>
      </c>
      <c r="E480" s="207">
        <f t="shared" si="682"/>
        <v>0</v>
      </c>
      <c r="F480" s="206">
        <f t="shared" si="682"/>
        <v>0.2</v>
      </c>
      <c r="G480" s="207">
        <f t="shared" si="682"/>
        <v>0</v>
      </c>
      <c r="H480" s="206">
        <f t="shared" si="682"/>
        <v>0</v>
      </c>
      <c r="I480" s="207">
        <f t="shared" si="682"/>
        <v>0</v>
      </c>
      <c r="J480" s="206">
        <f t="shared" si="682"/>
        <v>0</v>
      </c>
      <c r="K480" s="207">
        <f t="shared" si="682"/>
        <v>0</v>
      </c>
      <c r="L480" s="206">
        <f t="shared" si="682"/>
        <v>0</v>
      </c>
      <c r="M480" s="207">
        <f t="shared" si="682"/>
        <v>0</v>
      </c>
      <c r="N480" s="206">
        <f t="shared" si="682"/>
        <v>0</v>
      </c>
      <c r="O480" s="207">
        <f t="shared" si="682"/>
        <v>0</v>
      </c>
      <c r="P480" s="206">
        <f t="shared" si="682"/>
        <v>0</v>
      </c>
      <c r="Q480" s="207">
        <f t="shared" si="682"/>
        <v>0</v>
      </c>
      <c r="R480" s="206">
        <f t="shared" si="682"/>
        <v>0</v>
      </c>
      <c r="S480" s="207">
        <f t="shared" si="682"/>
        <v>0</v>
      </c>
      <c r="T480" s="206">
        <f t="shared" si="666"/>
        <v>72.400000000000006</v>
      </c>
      <c r="U480" s="207">
        <f t="shared" si="664"/>
        <v>1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206">
        <f t="shared" ref="B481:S481" si="683">(B26+B221+B286+B156+B91)/5</f>
        <v>65.8</v>
      </c>
      <c r="C481" s="207">
        <f t="shared" si="683"/>
        <v>1</v>
      </c>
      <c r="D481" s="206">
        <f t="shared" si="683"/>
        <v>4.8</v>
      </c>
      <c r="E481" s="207">
        <f t="shared" si="683"/>
        <v>0.2</v>
      </c>
      <c r="F481" s="206">
        <f t="shared" si="683"/>
        <v>0.4</v>
      </c>
      <c r="G481" s="207">
        <f t="shared" si="683"/>
        <v>0</v>
      </c>
      <c r="H481" s="206">
        <f t="shared" si="683"/>
        <v>0</v>
      </c>
      <c r="I481" s="207">
        <f t="shared" si="683"/>
        <v>0</v>
      </c>
      <c r="J481" s="206">
        <f t="shared" si="683"/>
        <v>0</v>
      </c>
      <c r="K481" s="207">
        <f t="shared" si="683"/>
        <v>0</v>
      </c>
      <c r="L481" s="206">
        <f t="shared" si="683"/>
        <v>0</v>
      </c>
      <c r="M481" s="207">
        <f t="shared" si="683"/>
        <v>0</v>
      </c>
      <c r="N481" s="206">
        <f t="shared" si="683"/>
        <v>0</v>
      </c>
      <c r="O481" s="207">
        <f t="shared" si="683"/>
        <v>0</v>
      </c>
      <c r="P481" s="206">
        <f t="shared" si="683"/>
        <v>0</v>
      </c>
      <c r="Q481" s="207">
        <f t="shared" si="683"/>
        <v>0</v>
      </c>
      <c r="R481" s="206">
        <f t="shared" si="683"/>
        <v>0</v>
      </c>
      <c r="S481" s="207">
        <f t="shared" si="683"/>
        <v>0</v>
      </c>
      <c r="T481" s="206">
        <f t="shared" si="666"/>
        <v>71</v>
      </c>
      <c r="U481" s="207">
        <f t="shared" si="664"/>
        <v>1.2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206">
        <f t="shared" ref="B482:S482" si="684">(B27+B222+B287+B157+B92)/5</f>
        <v>52.6</v>
      </c>
      <c r="C482" s="207">
        <f t="shared" si="684"/>
        <v>0.6</v>
      </c>
      <c r="D482" s="206">
        <f t="shared" si="684"/>
        <v>5</v>
      </c>
      <c r="E482" s="207">
        <f t="shared" si="684"/>
        <v>0.2</v>
      </c>
      <c r="F482" s="206">
        <f t="shared" si="684"/>
        <v>0.2</v>
      </c>
      <c r="G482" s="207">
        <f t="shared" si="684"/>
        <v>0</v>
      </c>
      <c r="H482" s="206">
        <f t="shared" si="684"/>
        <v>0</v>
      </c>
      <c r="I482" s="207">
        <f t="shared" si="684"/>
        <v>0</v>
      </c>
      <c r="J482" s="206">
        <f t="shared" si="684"/>
        <v>0</v>
      </c>
      <c r="K482" s="207">
        <f t="shared" si="684"/>
        <v>0</v>
      </c>
      <c r="L482" s="206">
        <f t="shared" si="684"/>
        <v>0</v>
      </c>
      <c r="M482" s="207">
        <f t="shared" si="684"/>
        <v>0</v>
      </c>
      <c r="N482" s="206">
        <f t="shared" si="684"/>
        <v>0</v>
      </c>
      <c r="O482" s="207">
        <f t="shared" si="684"/>
        <v>0</v>
      </c>
      <c r="P482" s="206">
        <f t="shared" si="684"/>
        <v>0</v>
      </c>
      <c r="Q482" s="207">
        <f t="shared" si="684"/>
        <v>0</v>
      </c>
      <c r="R482" s="206">
        <f t="shared" si="684"/>
        <v>0</v>
      </c>
      <c r="S482" s="207">
        <f t="shared" si="684"/>
        <v>0</v>
      </c>
      <c r="T482" s="206">
        <f t="shared" si="666"/>
        <v>57.800000000000004</v>
      </c>
      <c r="U482" s="207">
        <f t="shared" si="664"/>
        <v>0.8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206">
        <f t="shared" ref="B483:S483" si="685">(B28+B223+B288+B158+B93)/5</f>
        <v>41.4</v>
      </c>
      <c r="C483" s="207">
        <f t="shared" si="685"/>
        <v>1.2</v>
      </c>
      <c r="D483" s="206">
        <f t="shared" si="685"/>
        <v>7.6</v>
      </c>
      <c r="E483" s="207">
        <f t="shared" si="685"/>
        <v>0.2</v>
      </c>
      <c r="F483" s="206">
        <f t="shared" si="685"/>
        <v>0.8</v>
      </c>
      <c r="G483" s="207">
        <f t="shared" si="685"/>
        <v>0</v>
      </c>
      <c r="H483" s="206">
        <f t="shared" si="685"/>
        <v>0</v>
      </c>
      <c r="I483" s="207">
        <f t="shared" si="685"/>
        <v>0</v>
      </c>
      <c r="J483" s="206">
        <f t="shared" si="685"/>
        <v>0</v>
      </c>
      <c r="K483" s="207">
        <f t="shared" si="685"/>
        <v>0</v>
      </c>
      <c r="L483" s="206">
        <f t="shared" si="685"/>
        <v>0</v>
      </c>
      <c r="M483" s="207">
        <f t="shared" si="685"/>
        <v>0</v>
      </c>
      <c r="N483" s="206">
        <f t="shared" si="685"/>
        <v>0</v>
      </c>
      <c r="O483" s="207">
        <f t="shared" si="685"/>
        <v>0</v>
      </c>
      <c r="P483" s="206">
        <f t="shared" si="685"/>
        <v>0</v>
      </c>
      <c r="Q483" s="207">
        <f t="shared" si="685"/>
        <v>0</v>
      </c>
      <c r="R483" s="206">
        <f t="shared" si="685"/>
        <v>0</v>
      </c>
      <c r="S483" s="207">
        <f t="shared" si="685"/>
        <v>0</v>
      </c>
      <c r="T483" s="206">
        <f t="shared" si="666"/>
        <v>49.8</v>
      </c>
      <c r="U483" s="207">
        <f t="shared" si="664"/>
        <v>1.4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206">
        <f t="shared" ref="B484:S484" si="686">(B29+B224+B289+B159+B94)/5</f>
        <v>20.399999999999999</v>
      </c>
      <c r="C484" s="207">
        <f t="shared" si="686"/>
        <v>0.2</v>
      </c>
      <c r="D484" s="206">
        <f t="shared" si="686"/>
        <v>3.4</v>
      </c>
      <c r="E484" s="207">
        <f t="shared" si="686"/>
        <v>0</v>
      </c>
      <c r="F484" s="206">
        <f t="shared" si="686"/>
        <v>0</v>
      </c>
      <c r="G484" s="207">
        <f t="shared" si="686"/>
        <v>0</v>
      </c>
      <c r="H484" s="206">
        <f t="shared" si="686"/>
        <v>0.2</v>
      </c>
      <c r="I484" s="207">
        <f t="shared" si="686"/>
        <v>0</v>
      </c>
      <c r="J484" s="206">
        <f t="shared" si="686"/>
        <v>0</v>
      </c>
      <c r="K484" s="207">
        <f t="shared" si="686"/>
        <v>0</v>
      </c>
      <c r="L484" s="206">
        <f t="shared" si="686"/>
        <v>0</v>
      </c>
      <c r="M484" s="207">
        <f t="shared" si="686"/>
        <v>0</v>
      </c>
      <c r="N484" s="206">
        <f t="shared" si="686"/>
        <v>0</v>
      </c>
      <c r="O484" s="207">
        <f t="shared" si="686"/>
        <v>0</v>
      </c>
      <c r="P484" s="206">
        <f t="shared" si="686"/>
        <v>0</v>
      </c>
      <c r="Q484" s="207">
        <f t="shared" si="686"/>
        <v>0</v>
      </c>
      <c r="R484" s="206">
        <f t="shared" si="686"/>
        <v>0</v>
      </c>
      <c r="S484" s="207">
        <f t="shared" si="686"/>
        <v>0</v>
      </c>
      <c r="T484" s="206">
        <f t="shared" si="666"/>
        <v>23.999999999999996</v>
      </c>
      <c r="U484" s="207">
        <f t="shared" si="664"/>
        <v>0.2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206">
        <f t="shared" ref="B485:S485" si="687">(B30+B225+B290+B160+B95)/5</f>
        <v>14.8</v>
      </c>
      <c r="C485" s="207">
        <f t="shared" si="687"/>
        <v>0.4</v>
      </c>
      <c r="D485" s="206">
        <f t="shared" si="687"/>
        <v>2</v>
      </c>
      <c r="E485" s="207">
        <f t="shared" si="687"/>
        <v>0.2</v>
      </c>
      <c r="F485" s="206">
        <f t="shared" si="687"/>
        <v>0.4</v>
      </c>
      <c r="G485" s="207">
        <f t="shared" si="687"/>
        <v>0</v>
      </c>
      <c r="H485" s="206">
        <f t="shared" si="687"/>
        <v>0</v>
      </c>
      <c r="I485" s="207">
        <f t="shared" si="687"/>
        <v>0</v>
      </c>
      <c r="J485" s="206">
        <f t="shared" si="687"/>
        <v>0</v>
      </c>
      <c r="K485" s="207">
        <f t="shared" si="687"/>
        <v>0</v>
      </c>
      <c r="L485" s="206">
        <f t="shared" si="687"/>
        <v>0</v>
      </c>
      <c r="M485" s="207">
        <f t="shared" si="687"/>
        <v>0</v>
      </c>
      <c r="N485" s="206">
        <f t="shared" si="687"/>
        <v>0</v>
      </c>
      <c r="O485" s="207">
        <f t="shared" si="687"/>
        <v>0</v>
      </c>
      <c r="P485" s="206">
        <f t="shared" si="687"/>
        <v>0</v>
      </c>
      <c r="Q485" s="207">
        <f t="shared" si="687"/>
        <v>0</v>
      </c>
      <c r="R485" s="206">
        <f t="shared" si="687"/>
        <v>0</v>
      </c>
      <c r="S485" s="207">
        <f t="shared" si="687"/>
        <v>0</v>
      </c>
      <c r="T485" s="206">
        <f t="shared" si="666"/>
        <v>17.2</v>
      </c>
      <c r="U485" s="207">
        <f t="shared" si="664"/>
        <v>0.60000000000000009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206">
        <f t="shared" ref="B486:S486" si="688">(B31+B226+B291+B161+B96)/5</f>
        <v>11</v>
      </c>
      <c r="C486" s="207">
        <f t="shared" si="688"/>
        <v>0.2</v>
      </c>
      <c r="D486" s="206">
        <f t="shared" si="688"/>
        <v>3.2</v>
      </c>
      <c r="E486" s="207">
        <f t="shared" si="688"/>
        <v>0.4</v>
      </c>
      <c r="F486" s="206">
        <f t="shared" si="688"/>
        <v>0</v>
      </c>
      <c r="G486" s="207">
        <f t="shared" si="688"/>
        <v>0</v>
      </c>
      <c r="H486" s="206">
        <f t="shared" si="688"/>
        <v>0</v>
      </c>
      <c r="I486" s="207">
        <f t="shared" si="688"/>
        <v>0</v>
      </c>
      <c r="J486" s="206">
        <f t="shared" si="688"/>
        <v>0</v>
      </c>
      <c r="K486" s="207">
        <f t="shared" si="688"/>
        <v>0</v>
      </c>
      <c r="L486" s="206">
        <f t="shared" si="688"/>
        <v>0</v>
      </c>
      <c r="M486" s="207">
        <f t="shared" si="688"/>
        <v>0</v>
      </c>
      <c r="N486" s="206">
        <f t="shared" si="688"/>
        <v>0</v>
      </c>
      <c r="O486" s="207">
        <f t="shared" si="688"/>
        <v>0</v>
      </c>
      <c r="P486" s="206">
        <f t="shared" si="688"/>
        <v>0</v>
      </c>
      <c r="Q486" s="207">
        <f t="shared" si="688"/>
        <v>0</v>
      </c>
      <c r="R486" s="206">
        <f t="shared" si="688"/>
        <v>0</v>
      </c>
      <c r="S486" s="207">
        <f t="shared" si="688"/>
        <v>0</v>
      </c>
      <c r="T486" s="206">
        <f t="shared" si="666"/>
        <v>14.2</v>
      </c>
      <c r="U486" s="207">
        <f t="shared" si="664"/>
        <v>0.60000000000000009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196">
        <f>SUM(B463:B486)</f>
        <v>624.79999999999995</v>
      </c>
      <c r="C487" s="202">
        <f t="shared" ref="C487:S487" si="689">SUM(C463:C486)</f>
        <v>10.399999999999999</v>
      </c>
      <c r="D487" s="196">
        <f t="shared" si="689"/>
        <v>82.2</v>
      </c>
      <c r="E487" s="202">
        <f t="shared" si="689"/>
        <v>1.2000000000000002</v>
      </c>
      <c r="F487" s="196">
        <f t="shared" si="689"/>
        <v>2.8</v>
      </c>
      <c r="G487" s="202">
        <f t="shared" si="689"/>
        <v>0</v>
      </c>
      <c r="H487" s="196">
        <f t="shared" si="689"/>
        <v>0.2</v>
      </c>
      <c r="I487" s="202">
        <f>SUM(I463:I486)</f>
        <v>0</v>
      </c>
      <c r="J487" s="196">
        <f t="shared" si="689"/>
        <v>0</v>
      </c>
      <c r="K487" s="202">
        <f t="shared" si="689"/>
        <v>0</v>
      </c>
      <c r="L487" s="196">
        <f t="shared" si="689"/>
        <v>0</v>
      </c>
      <c r="M487" s="202">
        <f t="shared" si="689"/>
        <v>0</v>
      </c>
      <c r="N487" s="196">
        <f t="shared" si="689"/>
        <v>0</v>
      </c>
      <c r="O487" s="202">
        <f t="shared" si="689"/>
        <v>0</v>
      </c>
      <c r="P487" s="196">
        <f t="shared" si="689"/>
        <v>0</v>
      </c>
      <c r="Q487" s="202">
        <f t="shared" si="689"/>
        <v>0</v>
      </c>
      <c r="R487" s="196">
        <f t="shared" si="689"/>
        <v>0</v>
      </c>
      <c r="S487" s="202">
        <f t="shared" si="689"/>
        <v>0</v>
      </c>
      <c r="T487" s="196">
        <f>SUM(T463:T486)</f>
        <v>710</v>
      </c>
      <c r="U487" s="202">
        <f>SUM(U463:U486)</f>
        <v>11.6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125</v>
      </c>
      <c r="B488" s="197">
        <f>B487/T487</f>
        <v>0.87999999999999989</v>
      </c>
      <c r="C488" s="203">
        <f>C487/T487</f>
        <v>1.464788732394366E-2</v>
      </c>
      <c r="D488" s="197">
        <f>D487/T487</f>
        <v>0.11577464788732394</v>
      </c>
      <c r="E488" s="203">
        <f>E487/T487</f>
        <v>1.6901408450704228E-3</v>
      </c>
      <c r="F488" s="197">
        <f>F487/T487</f>
        <v>3.9436619718309857E-3</v>
      </c>
      <c r="G488" s="203">
        <f>G487/T487</f>
        <v>0</v>
      </c>
      <c r="H488" s="197">
        <f>H487/T487</f>
        <v>2.8169014084507044E-4</v>
      </c>
      <c r="I488" s="203">
        <f>I487/T487</f>
        <v>0</v>
      </c>
      <c r="J488" s="197">
        <f>J487/T487</f>
        <v>0</v>
      </c>
      <c r="K488" s="203">
        <f>K487/T487</f>
        <v>0</v>
      </c>
      <c r="L488" s="197">
        <f>L487/T487</f>
        <v>0</v>
      </c>
      <c r="M488" s="203">
        <f>M487/T487</f>
        <v>0</v>
      </c>
      <c r="N488" s="197">
        <f>N487/T487</f>
        <v>0</v>
      </c>
      <c r="O488" s="203">
        <f>O487/T487</f>
        <v>0</v>
      </c>
      <c r="P488" s="197">
        <f>P487/T487</f>
        <v>0</v>
      </c>
      <c r="Q488" s="203">
        <f>Q487/T487</f>
        <v>0</v>
      </c>
      <c r="R488" s="197">
        <f>R487/T487</f>
        <v>0</v>
      </c>
      <c r="S488" s="203">
        <f>S487/T487</f>
        <v>0</v>
      </c>
      <c r="T488" s="197">
        <f>100%</f>
        <v>1</v>
      </c>
      <c r="U488" s="203">
        <f>U487/T487</f>
        <v>1.6338028169014085E-2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111</v>
      </c>
      <c r="B489" s="208">
        <f t="shared" ref="B489:U489" si="690">SUM(B469:B483)</f>
        <v>564.4</v>
      </c>
      <c r="C489" s="209">
        <f t="shared" si="690"/>
        <v>9.6</v>
      </c>
      <c r="D489" s="208">
        <f t="shared" si="690"/>
        <v>71.199999999999989</v>
      </c>
      <c r="E489" s="209">
        <f t="shared" si="690"/>
        <v>0.60000000000000009</v>
      </c>
      <c r="F489" s="208">
        <f t="shared" si="690"/>
        <v>2.4</v>
      </c>
      <c r="G489" s="209">
        <f t="shared" si="690"/>
        <v>0</v>
      </c>
      <c r="H489" s="208">
        <f t="shared" si="690"/>
        <v>0</v>
      </c>
      <c r="I489" s="209">
        <f t="shared" si="690"/>
        <v>0</v>
      </c>
      <c r="J489" s="208">
        <f t="shared" si="690"/>
        <v>0</v>
      </c>
      <c r="K489" s="209">
        <f t="shared" si="690"/>
        <v>0</v>
      </c>
      <c r="L489" s="208">
        <f t="shared" si="690"/>
        <v>0</v>
      </c>
      <c r="M489" s="209">
        <f t="shared" si="690"/>
        <v>0</v>
      </c>
      <c r="N489" s="208">
        <f t="shared" si="690"/>
        <v>0</v>
      </c>
      <c r="O489" s="209">
        <f t="shared" si="690"/>
        <v>0</v>
      </c>
      <c r="P489" s="208">
        <f t="shared" si="690"/>
        <v>0</v>
      </c>
      <c r="Q489" s="209">
        <f t="shared" si="690"/>
        <v>0</v>
      </c>
      <c r="R489" s="208">
        <f t="shared" si="690"/>
        <v>0</v>
      </c>
      <c r="S489" s="209">
        <f t="shared" si="690"/>
        <v>0</v>
      </c>
      <c r="T489" s="208">
        <f t="shared" si="690"/>
        <v>637.99999999999989</v>
      </c>
      <c r="U489" s="209">
        <f t="shared" si="690"/>
        <v>10.200000000000001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112</v>
      </c>
      <c r="B490" s="199">
        <f t="shared" ref="B490:U490" si="691">B487-B489</f>
        <v>60.399999999999977</v>
      </c>
      <c r="C490" s="205">
        <f t="shared" si="691"/>
        <v>0.79999999999999893</v>
      </c>
      <c r="D490" s="199">
        <f t="shared" si="691"/>
        <v>11.000000000000014</v>
      </c>
      <c r="E490" s="205">
        <f t="shared" si="691"/>
        <v>0.60000000000000009</v>
      </c>
      <c r="F490" s="199">
        <f t="shared" si="691"/>
        <v>0.39999999999999991</v>
      </c>
      <c r="G490" s="205">
        <f t="shared" si="691"/>
        <v>0</v>
      </c>
      <c r="H490" s="199">
        <f t="shared" si="691"/>
        <v>0.2</v>
      </c>
      <c r="I490" s="205">
        <f t="shared" si="691"/>
        <v>0</v>
      </c>
      <c r="J490" s="199">
        <f t="shared" si="691"/>
        <v>0</v>
      </c>
      <c r="K490" s="205">
        <f t="shared" si="691"/>
        <v>0</v>
      </c>
      <c r="L490" s="199">
        <f t="shared" si="691"/>
        <v>0</v>
      </c>
      <c r="M490" s="205">
        <f t="shared" si="691"/>
        <v>0</v>
      </c>
      <c r="N490" s="199">
        <f t="shared" si="691"/>
        <v>0</v>
      </c>
      <c r="O490" s="205">
        <f t="shared" si="691"/>
        <v>0</v>
      </c>
      <c r="P490" s="199">
        <f t="shared" si="691"/>
        <v>0</v>
      </c>
      <c r="Q490" s="205">
        <f t="shared" si="691"/>
        <v>0</v>
      </c>
      <c r="R490" s="199">
        <f t="shared" si="691"/>
        <v>0</v>
      </c>
      <c r="S490" s="205">
        <f t="shared" si="691"/>
        <v>0</v>
      </c>
      <c r="T490" s="199">
        <f t="shared" si="691"/>
        <v>72.000000000000114</v>
      </c>
      <c r="U490" s="205">
        <f t="shared" si="691"/>
        <v>1.3999999999999986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698.4</v>
      </c>
      <c r="J491" s="56"/>
      <c r="K491" s="53"/>
      <c r="L491" s="60" t="s">
        <v>56</v>
      </c>
      <c r="M491" s="82">
        <f>U487</f>
        <v>11.6</v>
      </c>
      <c r="N491" s="58"/>
      <c r="O491" s="47"/>
      <c r="P491" s="51"/>
      <c r="Q491" s="48"/>
      <c r="R491" s="49" t="s">
        <v>57</v>
      </c>
      <c r="S491" s="49"/>
      <c r="T491" s="63">
        <f>I491+M491*2</f>
        <v>721.6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17.44507042253521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17.068965517241377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2.8169014084507044E-4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273" t="str">
        <f>A1</f>
        <v>Comptages vitesse TV/PL à Vincennes</v>
      </c>
      <c r="B521" s="274"/>
      <c r="C521" s="274"/>
      <c r="D521" s="274"/>
      <c r="E521" s="274"/>
      <c r="F521" s="274"/>
      <c r="G521" s="274"/>
      <c r="H521" s="274"/>
      <c r="I521" s="274"/>
      <c r="J521" s="274"/>
      <c r="K521" s="274"/>
      <c r="L521" s="274"/>
      <c r="M521" s="274"/>
      <c r="N521" s="274"/>
      <c r="O521" s="274"/>
      <c r="P521" s="274"/>
      <c r="Q521" s="274"/>
      <c r="R521" s="274"/>
      <c r="S521" s="274"/>
      <c r="T521" s="274"/>
      <c r="U521" s="275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269" t="s">
        <v>88</v>
      </c>
      <c r="B522" s="269"/>
      <c r="C522" s="269"/>
      <c r="D522" s="269"/>
      <c r="E522" s="269"/>
      <c r="F522" s="269"/>
      <c r="G522" s="269"/>
      <c r="H522" s="269"/>
      <c r="I522" s="269"/>
      <c r="J522" s="269"/>
      <c r="K522" s="269"/>
      <c r="L522" s="269"/>
      <c r="M522" s="269"/>
      <c r="N522" s="269"/>
      <c r="O522" s="269"/>
      <c r="P522" s="269"/>
      <c r="Q522" s="269"/>
      <c r="R522" s="269"/>
      <c r="S522" s="269"/>
      <c r="T522" s="269"/>
      <c r="U522" s="269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27 septembre 2021</v>
      </c>
      <c r="D523" s="4"/>
      <c r="E523" s="83"/>
      <c r="F523" s="83"/>
      <c r="G523" s="83"/>
      <c r="H523" s="81" t="s">
        <v>87</v>
      </c>
      <c r="I523" s="85" t="str">
        <f>E393</f>
        <v>dimanche 26 septembre 2021</v>
      </c>
      <c r="L523" s="11"/>
      <c r="N523" s="84" t="s">
        <v>92</v>
      </c>
      <c r="O523" s="4"/>
      <c r="P523" s="105" t="str">
        <f>J68</f>
        <v>Rue de la Marseillaise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Rue Diderot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206">
        <f>SUM(B8,B73,B138,B203,B268,B333,B398)/7</f>
        <v>7.8571428571428568</v>
      </c>
      <c r="C528" s="207">
        <f t="shared" ref="C528:S528" si="692">SUM(C8,C73,C138,C203,C268,C333,C398)/7</f>
        <v>0.14285714285714285</v>
      </c>
      <c r="D528" s="206">
        <f t="shared" si="692"/>
        <v>2.1428571428571428</v>
      </c>
      <c r="E528" s="207">
        <f t="shared" si="692"/>
        <v>0</v>
      </c>
      <c r="F528" s="206">
        <f t="shared" si="692"/>
        <v>0</v>
      </c>
      <c r="G528" s="207">
        <f t="shared" si="692"/>
        <v>0</v>
      </c>
      <c r="H528" s="206">
        <f t="shared" si="692"/>
        <v>0</v>
      </c>
      <c r="I528" s="207">
        <f t="shared" si="692"/>
        <v>0</v>
      </c>
      <c r="J528" s="206">
        <f t="shared" si="692"/>
        <v>0</v>
      </c>
      <c r="K528" s="207">
        <f t="shared" si="692"/>
        <v>0</v>
      </c>
      <c r="L528" s="206">
        <f t="shared" si="692"/>
        <v>0</v>
      </c>
      <c r="M528" s="207">
        <f t="shared" si="692"/>
        <v>0</v>
      </c>
      <c r="N528" s="206">
        <f t="shared" si="692"/>
        <v>0</v>
      </c>
      <c r="O528" s="207">
        <f t="shared" si="692"/>
        <v>0</v>
      </c>
      <c r="P528" s="206">
        <f t="shared" si="692"/>
        <v>0</v>
      </c>
      <c r="Q528" s="207">
        <f t="shared" si="692"/>
        <v>0</v>
      </c>
      <c r="R528" s="206">
        <f t="shared" si="692"/>
        <v>0</v>
      </c>
      <c r="S528" s="207">
        <f t="shared" si="692"/>
        <v>0</v>
      </c>
      <c r="T528" s="206">
        <f>SUM(B528,D528,F528,H528,J528,L528,N528,P528,R528,)</f>
        <v>10</v>
      </c>
      <c r="U528" s="207">
        <f t="shared" ref="U528:U551" si="693">SUM(C528,E528,G528,I528,K528,M528,O528,Q528,S528)</f>
        <v>0.14285714285714285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206">
        <f t="shared" ref="B529:S529" si="694">SUM(B9,B74,B139,B204,B269,B334,B399)/7</f>
        <v>4.7142857142857144</v>
      </c>
      <c r="C529" s="207">
        <f t="shared" si="694"/>
        <v>0.14285714285714285</v>
      </c>
      <c r="D529" s="206">
        <f t="shared" si="694"/>
        <v>0.5714285714285714</v>
      </c>
      <c r="E529" s="207">
        <f t="shared" si="694"/>
        <v>0</v>
      </c>
      <c r="F529" s="206">
        <f t="shared" si="694"/>
        <v>0.14285714285714285</v>
      </c>
      <c r="G529" s="207">
        <f t="shared" si="694"/>
        <v>0</v>
      </c>
      <c r="H529" s="206">
        <f t="shared" si="694"/>
        <v>0</v>
      </c>
      <c r="I529" s="207">
        <f t="shared" si="694"/>
        <v>0</v>
      </c>
      <c r="J529" s="206">
        <f t="shared" si="694"/>
        <v>0</v>
      </c>
      <c r="K529" s="207">
        <f t="shared" si="694"/>
        <v>0</v>
      </c>
      <c r="L529" s="206">
        <f t="shared" si="694"/>
        <v>0</v>
      </c>
      <c r="M529" s="207">
        <f t="shared" si="694"/>
        <v>0</v>
      </c>
      <c r="N529" s="206">
        <f t="shared" si="694"/>
        <v>0</v>
      </c>
      <c r="O529" s="207">
        <f t="shared" si="694"/>
        <v>0</v>
      </c>
      <c r="P529" s="206">
        <f t="shared" si="694"/>
        <v>0</v>
      </c>
      <c r="Q529" s="207">
        <f t="shared" si="694"/>
        <v>0</v>
      </c>
      <c r="R529" s="206">
        <f t="shared" si="694"/>
        <v>0</v>
      </c>
      <c r="S529" s="207">
        <f t="shared" si="694"/>
        <v>0</v>
      </c>
      <c r="T529" s="206">
        <f t="shared" ref="T529:T551" si="695">SUM(B529,D529,F529,H529,J529,L529,N529,P529,R529,)</f>
        <v>5.4285714285714288</v>
      </c>
      <c r="U529" s="207">
        <f t="shared" si="693"/>
        <v>0.14285714285714285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206">
        <f t="shared" ref="B530:S530" si="696">SUM(B10,B75,B140,B205,B270,B335,B400)/7</f>
        <v>2.4285714285714284</v>
      </c>
      <c r="C530" s="207">
        <f t="shared" si="696"/>
        <v>0</v>
      </c>
      <c r="D530" s="206">
        <f t="shared" si="696"/>
        <v>0.5714285714285714</v>
      </c>
      <c r="E530" s="207">
        <f t="shared" si="696"/>
        <v>0</v>
      </c>
      <c r="F530" s="206">
        <f t="shared" si="696"/>
        <v>0</v>
      </c>
      <c r="G530" s="207">
        <f t="shared" si="696"/>
        <v>0</v>
      </c>
      <c r="H530" s="206">
        <f t="shared" si="696"/>
        <v>0</v>
      </c>
      <c r="I530" s="207">
        <f t="shared" si="696"/>
        <v>0</v>
      </c>
      <c r="J530" s="206">
        <f t="shared" si="696"/>
        <v>0</v>
      </c>
      <c r="K530" s="207">
        <f t="shared" si="696"/>
        <v>0</v>
      </c>
      <c r="L530" s="206">
        <f t="shared" si="696"/>
        <v>0</v>
      </c>
      <c r="M530" s="207">
        <f t="shared" si="696"/>
        <v>0</v>
      </c>
      <c r="N530" s="206">
        <f t="shared" si="696"/>
        <v>0</v>
      </c>
      <c r="O530" s="207">
        <f t="shared" si="696"/>
        <v>0</v>
      </c>
      <c r="P530" s="206">
        <f t="shared" si="696"/>
        <v>0</v>
      </c>
      <c r="Q530" s="207">
        <f t="shared" si="696"/>
        <v>0</v>
      </c>
      <c r="R530" s="206">
        <f t="shared" si="696"/>
        <v>0</v>
      </c>
      <c r="S530" s="207">
        <f t="shared" si="696"/>
        <v>0</v>
      </c>
      <c r="T530" s="206">
        <f t="shared" si="695"/>
        <v>3</v>
      </c>
      <c r="U530" s="207">
        <f t="shared" si="693"/>
        <v>0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206">
        <f t="shared" ref="B531:S531" si="697">SUM(B11,B76,B141,B206,B271,B336,B401)/7</f>
        <v>1.5714285714285714</v>
      </c>
      <c r="C531" s="207">
        <f t="shared" si="697"/>
        <v>0</v>
      </c>
      <c r="D531" s="206">
        <f t="shared" si="697"/>
        <v>0.14285714285714285</v>
      </c>
      <c r="E531" s="207">
        <f t="shared" si="697"/>
        <v>0</v>
      </c>
      <c r="F531" s="206">
        <f t="shared" si="697"/>
        <v>0</v>
      </c>
      <c r="G531" s="207">
        <f t="shared" si="697"/>
        <v>0</v>
      </c>
      <c r="H531" s="206">
        <f t="shared" si="697"/>
        <v>0</v>
      </c>
      <c r="I531" s="207">
        <f t="shared" si="697"/>
        <v>0</v>
      </c>
      <c r="J531" s="206">
        <f t="shared" si="697"/>
        <v>0</v>
      </c>
      <c r="K531" s="207">
        <f t="shared" si="697"/>
        <v>0</v>
      </c>
      <c r="L531" s="206">
        <f t="shared" si="697"/>
        <v>0</v>
      </c>
      <c r="M531" s="207">
        <f t="shared" si="697"/>
        <v>0</v>
      </c>
      <c r="N531" s="206">
        <f t="shared" si="697"/>
        <v>0</v>
      </c>
      <c r="O531" s="207">
        <f t="shared" si="697"/>
        <v>0</v>
      </c>
      <c r="P531" s="206">
        <f t="shared" si="697"/>
        <v>0</v>
      </c>
      <c r="Q531" s="207">
        <f t="shared" si="697"/>
        <v>0</v>
      </c>
      <c r="R531" s="206">
        <f t="shared" si="697"/>
        <v>0</v>
      </c>
      <c r="S531" s="207">
        <f t="shared" si="697"/>
        <v>0</v>
      </c>
      <c r="T531" s="206">
        <f t="shared" si="695"/>
        <v>1.7142857142857142</v>
      </c>
      <c r="U531" s="207">
        <f t="shared" si="693"/>
        <v>0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206">
        <f t="shared" ref="B532:S532" si="698">SUM(B12,B77,B142,B207,B272,B337,B402)/7</f>
        <v>1.4285714285714286</v>
      </c>
      <c r="C532" s="207">
        <f t="shared" si="698"/>
        <v>0</v>
      </c>
      <c r="D532" s="206">
        <f t="shared" si="698"/>
        <v>0.14285714285714285</v>
      </c>
      <c r="E532" s="207">
        <f t="shared" si="698"/>
        <v>0</v>
      </c>
      <c r="F532" s="206">
        <f t="shared" si="698"/>
        <v>0</v>
      </c>
      <c r="G532" s="207">
        <f t="shared" si="698"/>
        <v>0</v>
      </c>
      <c r="H532" s="206">
        <f t="shared" si="698"/>
        <v>0</v>
      </c>
      <c r="I532" s="207">
        <f t="shared" si="698"/>
        <v>0</v>
      </c>
      <c r="J532" s="206">
        <f t="shared" si="698"/>
        <v>0</v>
      </c>
      <c r="K532" s="207">
        <f t="shared" si="698"/>
        <v>0</v>
      </c>
      <c r="L532" s="206">
        <f t="shared" si="698"/>
        <v>0</v>
      </c>
      <c r="M532" s="207">
        <f t="shared" si="698"/>
        <v>0</v>
      </c>
      <c r="N532" s="206">
        <f t="shared" si="698"/>
        <v>0</v>
      </c>
      <c r="O532" s="207">
        <f t="shared" si="698"/>
        <v>0</v>
      </c>
      <c r="P532" s="206">
        <f t="shared" si="698"/>
        <v>0</v>
      </c>
      <c r="Q532" s="207">
        <f t="shared" si="698"/>
        <v>0</v>
      </c>
      <c r="R532" s="206">
        <f t="shared" si="698"/>
        <v>0</v>
      </c>
      <c r="S532" s="207">
        <f t="shared" si="698"/>
        <v>0</v>
      </c>
      <c r="T532" s="206">
        <f t="shared" si="695"/>
        <v>1.5714285714285714</v>
      </c>
      <c r="U532" s="207">
        <f t="shared" si="693"/>
        <v>0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206">
        <f t="shared" ref="B533:S533" si="699">SUM(B13,B78,B143,B208,B273,B338,B403)/7</f>
        <v>1.8571428571428572</v>
      </c>
      <c r="C533" s="207">
        <f t="shared" si="699"/>
        <v>0</v>
      </c>
      <c r="D533" s="206">
        <f t="shared" si="699"/>
        <v>0.2857142857142857</v>
      </c>
      <c r="E533" s="207">
        <f t="shared" si="699"/>
        <v>0</v>
      </c>
      <c r="F533" s="206">
        <f t="shared" si="699"/>
        <v>0</v>
      </c>
      <c r="G533" s="207">
        <f t="shared" si="699"/>
        <v>0</v>
      </c>
      <c r="H533" s="206">
        <f t="shared" si="699"/>
        <v>0</v>
      </c>
      <c r="I533" s="207">
        <f t="shared" si="699"/>
        <v>0</v>
      </c>
      <c r="J533" s="206">
        <f t="shared" si="699"/>
        <v>0</v>
      </c>
      <c r="K533" s="207">
        <f t="shared" si="699"/>
        <v>0</v>
      </c>
      <c r="L533" s="206">
        <f t="shared" si="699"/>
        <v>0</v>
      </c>
      <c r="M533" s="207">
        <f t="shared" si="699"/>
        <v>0</v>
      </c>
      <c r="N533" s="206">
        <f t="shared" si="699"/>
        <v>0</v>
      </c>
      <c r="O533" s="207">
        <f t="shared" si="699"/>
        <v>0</v>
      </c>
      <c r="P533" s="206">
        <f t="shared" si="699"/>
        <v>0</v>
      </c>
      <c r="Q533" s="207">
        <f t="shared" si="699"/>
        <v>0</v>
      </c>
      <c r="R533" s="206">
        <f t="shared" si="699"/>
        <v>0</v>
      </c>
      <c r="S533" s="207">
        <f t="shared" si="699"/>
        <v>0</v>
      </c>
      <c r="T533" s="206">
        <f t="shared" si="695"/>
        <v>2.1428571428571428</v>
      </c>
      <c r="U533" s="207">
        <f t="shared" si="693"/>
        <v>0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206">
        <f t="shared" ref="B534:S534" si="700">SUM(B14,B79,B144,B209,B274,B339,B404)/7</f>
        <v>5.8571428571428568</v>
      </c>
      <c r="C534" s="207">
        <f t="shared" si="700"/>
        <v>0.14285714285714285</v>
      </c>
      <c r="D534" s="206">
        <f t="shared" si="700"/>
        <v>1.8571428571428572</v>
      </c>
      <c r="E534" s="207">
        <f t="shared" si="700"/>
        <v>0</v>
      </c>
      <c r="F534" s="206">
        <f t="shared" si="700"/>
        <v>0</v>
      </c>
      <c r="G534" s="207">
        <f t="shared" si="700"/>
        <v>0</v>
      </c>
      <c r="H534" s="206">
        <f t="shared" si="700"/>
        <v>0</v>
      </c>
      <c r="I534" s="207">
        <f t="shared" si="700"/>
        <v>0</v>
      </c>
      <c r="J534" s="206">
        <f t="shared" si="700"/>
        <v>0</v>
      </c>
      <c r="K534" s="207">
        <f t="shared" si="700"/>
        <v>0</v>
      </c>
      <c r="L534" s="206">
        <f t="shared" si="700"/>
        <v>0</v>
      </c>
      <c r="M534" s="207">
        <f t="shared" si="700"/>
        <v>0</v>
      </c>
      <c r="N534" s="206">
        <f t="shared" si="700"/>
        <v>0</v>
      </c>
      <c r="O534" s="207">
        <f t="shared" si="700"/>
        <v>0</v>
      </c>
      <c r="P534" s="206">
        <f t="shared" si="700"/>
        <v>0</v>
      </c>
      <c r="Q534" s="207">
        <f t="shared" si="700"/>
        <v>0</v>
      </c>
      <c r="R534" s="206">
        <f t="shared" si="700"/>
        <v>0</v>
      </c>
      <c r="S534" s="207">
        <f t="shared" si="700"/>
        <v>0</v>
      </c>
      <c r="T534" s="206">
        <f t="shared" si="695"/>
        <v>7.7142857142857135</v>
      </c>
      <c r="U534" s="207">
        <f t="shared" si="693"/>
        <v>0.14285714285714285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206">
        <f t="shared" ref="B535:S535" si="701">SUM(B15,B80,B145,B210,B275,B340,B405)/7</f>
        <v>12.571428571428571</v>
      </c>
      <c r="C535" s="207">
        <f t="shared" si="701"/>
        <v>0</v>
      </c>
      <c r="D535" s="206">
        <f t="shared" si="701"/>
        <v>1.2857142857142858</v>
      </c>
      <c r="E535" s="207">
        <f t="shared" si="701"/>
        <v>0</v>
      </c>
      <c r="F535" s="206">
        <f t="shared" si="701"/>
        <v>0</v>
      </c>
      <c r="G535" s="207">
        <f t="shared" si="701"/>
        <v>0</v>
      </c>
      <c r="H535" s="206">
        <f t="shared" si="701"/>
        <v>0</v>
      </c>
      <c r="I535" s="207">
        <f t="shared" si="701"/>
        <v>0</v>
      </c>
      <c r="J535" s="206">
        <f t="shared" si="701"/>
        <v>0</v>
      </c>
      <c r="K535" s="207">
        <f t="shared" si="701"/>
        <v>0</v>
      </c>
      <c r="L535" s="206">
        <f t="shared" si="701"/>
        <v>0</v>
      </c>
      <c r="M535" s="207">
        <f t="shared" si="701"/>
        <v>0</v>
      </c>
      <c r="N535" s="206">
        <f t="shared" si="701"/>
        <v>0</v>
      </c>
      <c r="O535" s="207">
        <f t="shared" si="701"/>
        <v>0</v>
      </c>
      <c r="P535" s="206">
        <f t="shared" si="701"/>
        <v>0</v>
      </c>
      <c r="Q535" s="207">
        <f t="shared" si="701"/>
        <v>0</v>
      </c>
      <c r="R535" s="206">
        <f t="shared" si="701"/>
        <v>0</v>
      </c>
      <c r="S535" s="207">
        <f t="shared" si="701"/>
        <v>0</v>
      </c>
      <c r="T535" s="206">
        <f t="shared" si="695"/>
        <v>13.857142857142858</v>
      </c>
      <c r="U535" s="207">
        <f t="shared" si="693"/>
        <v>0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206">
        <f t="shared" ref="B536:S536" si="702">SUM(B16,B81,B146,B211,B276,B341,B406)/7</f>
        <v>28.714285714285715</v>
      </c>
      <c r="C536" s="207">
        <f t="shared" si="702"/>
        <v>0.14285714285714285</v>
      </c>
      <c r="D536" s="206">
        <f t="shared" si="702"/>
        <v>2.1428571428571428</v>
      </c>
      <c r="E536" s="207">
        <f t="shared" si="702"/>
        <v>0</v>
      </c>
      <c r="F536" s="206">
        <f t="shared" si="702"/>
        <v>0.14285714285714285</v>
      </c>
      <c r="G536" s="207">
        <f t="shared" si="702"/>
        <v>0</v>
      </c>
      <c r="H536" s="206">
        <f t="shared" si="702"/>
        <v>0</v>
      </c>
      <c r="I536" s="207">
        <f t="shared" si="702"/>
        <v>0</v>
      </c>
      <c r="J536" s="206">
        <f t="shared" si="702"/>
        <v>0</v>
      </c>
      <c r="K536" s="207">
        <f t="shared" si="702"/>
        <v>0</v>
      </c>
      <c r="L536" s="206">
        <f t="shared" si="702"/>
        <v>0</v>
      </c>
      <c r="M536" s="207">
        <f t="shared" si="702"/>
        <v>0</v>
      </c>
      <c r="N536" s="206">
        <f t="shared" si="702"/>
        <v>0</v>
      </c>
      <c r="O536" s="207">
        <f t="shared" si="702"/>
        <v>0</v>
      </c>
      <c r="P536" s="206">
        <f t="shared" si="702"/>
        <v>0</v>
      </c>
      <c r="Q536" s="207">
        <f t="shared" si="702"/>
        <v>0</v>
      </c>
      <c r="R536" s="206">
        <f t="shared" si="702"/>
        <v>0</v>
      </c>
      <c r="S536" s="207">
        <f t="shared" si="702"/>
        <v>0</v>
      </c>
      <c r="T536" s="206">
        <f t="shared" si="695"/>
        <v>31</v>
      </c>
      <c r="U536" s="207">
        <f t="shared" si="693"/>
        <v>0.14285714285714285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206">
        <f t="shared" ref="B537:S537" si="703">SUM(B17,B82,B147,B212,B277,B342,B407)/7</f>
        <v>28.571428571428573</v>
      </c>
      <c r="C537" s="207">
        <f t="shared" si="703"/>
        <v>0.2857142857142857</v>
      </c>
      <c r="D537" s="206">
        <f t="shared" si="703"/>
        <v>5.1428571428571432</v>
      </c>
      <c r="E537" s="207">
        <f t="shared" si="703"/>
        <v>0</v>
      </c>
      <c r="F537" s="206">
        <f t="shared" si="703"/>
        <v>0.14285714285714285</v>
      </c>
      <c r="G537" s="207">
        <f t="shared" si="703"/>
        <v>0</v>
      </c>
      <c r="H537" s="206">
        <f t="shared" si="703"/>
        <v>0</v>
      </c>
      <c r="I537" s="207">
        <f t="shared" si="703"/>
        <v>0</v>
      </c>
      <c r="J537" s="206">
        <f t="shared" si="703"/>
        <v>0</v>
      </c>
      <c r="K537" s="207">
        <f t="shared" si="703"/>
        <v>0</v>
      </c>
      <c r="L537" s="206">
        <f t="shared" si="703"/>
        <v>0</v>
      </c>
      <c r="M537" s="207">
        <f t="shared" si="703"/>
        <v>0</v>
      </c>
      <c r="N537" s="206">
        <f t="shared" si="703"/>
        <v>0</v>
      </c>
      <c r="O537" s="207">
        <f t="shared" si="703"/>
        <v>0</v>
      </c>
      <c r="P537" s="206">
        <f t="shared" si="703"/>
        <v>0</v>
      </c>
      <c r="Q537" s="207">
        <f t="shared" si="703"/>
        <v>0</v>
      </c>
      <c r="R537" s="206">
        <f t="shared" si="703"/>
        <v>0</v>
      </c>
      <c r="S537" s="207">
        <f t="shared" si="703"/>
        <v>0</v>
      </c>
      <c r="T537" s="206">
        <f t="shared" si="695"/>
        <v>33.857142857142861</v>
      </c>
      <c r="U537" s="207">
        <f t="shared" si="693"/>
        <v>0.2857142857142857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206">
        <f t="shared" ref="B538:S538" si="704">SUM(B18,B83,B148,B213,B278,B343,B408)/7</f>
        <v>26.714285714285715</v>
      </c>
      <c r="C538" s="207">
        <f t="shared" si="704"/>
        <v>1</v>
      </c>
      <c r="D538" s="206">
        <f t="shared" si="704"/>
        <v>3.7142857142857144</v>
      </c>
      <c r="E538" s="207">
        <f t="shared" si="704"/>
        <v>0</v>
      </c>
      <c r="F538" s="206">
        <f t="shared" si="704"/>
        <v>0</v>
      </c>
      <c r="G538" s="207">
        <f t="shared" si="704"/>
        <v>0</v>
      </c>
      <c r="H538" s="206">
        <f t="shared" si="704"/>
        <v>0</v>
      </c>
      <c r="I538" s="207">
        <f t="shared" si="704"/>
        <v>0</v>
      </c>
      <c r="J538" s="206">
        <f t="shared" si="704"/>
        <v>0</v>
      </c>
      <c r="K538" s="207">
        <f t="shared" si="704"/>
        <v>0</v>
      </c>
      <c r="L538" s="206">
        <f t="shared" si="704"/>
        <v>0</v>
      </c>
      <c r="M538" s="207">
        <f t="shared" si="704"/>
        <v>0</v>
      </c>
      <c r="N538" s="206">
        <f t="shared" si="704"/>
        <v>0</v>
      </c>
      <c r="O538" s="207">
        <f t="shared" si="704"/>
        <v>0</v>
      </c>
      <c r="P538" s="206">
        <f t="shared" si="704"/>
        <v>0</v>
      </c>
      <c r="Q538" s="207">
        <f t="shared" si="704"/>
        <v>0</v>
      </c>
      <c r="R538" s="206">
        <f t="shared" si="704"/>
        <v>0</v>
      </c>
      <c r="S538" s="207">
        <f t="shared" si="704"/>
        <v>0</v>
      </c>
      <c r="T538" s="206">
        <f t="shared" si="695"/>
        <v>30.428571428571431</v>
      </c>
      <c r="U538" s="207">
        <f t="shared" si="693"/>
        <v>1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206">
        <f t="shared" ref="B539:S539" si="705">SUM(B19,B84,B149,B214,B279,B344,B409)/7</f>
        <v>32.285714285714285</v>
      </c>
      <c r="C539" s="207">
        <f t="shared" si="705"/>
        <v>1.1428571428571428</v>
      </c>
      <c r="D539" s="206">
        <f t="shared" si="705"/>
        <v>3.8571428571428572</v>
      </c>
      <c r="E539" s="207">
        <f t="shared" si="705"/>
        <v>0</v>
      </c>
      <c r="F539" s="206">
        <f t="shared" si="705"/>
        <v>0.14285714285714285</v>
      </c>
      <c r="G539" s="207">
        <f t="shared" si="705"/>
        <v>0</v>
      </c>
      <c r="H539" s="206">
        <f t="shared" si="705"/>
        <v>0</v>
      </c>
      <c r="I539" s="207">
        <f t="shared" si="705"/>
        <v>0</v>
      </c>
      <c r="J539" s="206">
        <f t="shared" si="705"/>
        <v>0</v>
      </c>
      <c r="K539" s="207">
        <f t="shared" si="705"/>
        <v>0</v>
      </c>
      <c r="L539" s="206">
        <f t="shared" si="705"/>
        <v>0</v>
      </c>
      <c r="M539" s="207">
        <f t="shared" si="705"/>
        <v>0</v>
      </c>
      <c r="N539" s="206">
        <f t="shared" si="705"/>
        <v>0</v>
      </c>
      <c r="O539" s="207">
        <f t="shared" si="705"/>
        <v>0</v>
      </c>
      <c r="P539" s="206">
        <f t="shared" si="705"/>
        <v>0</v>
      </c>
      <c r="Q539" s="207">
        <f t="shared" si="705"/>
        <v>0</v>
      </c>
      <c r="R539" s="206">
        <f t="shared" si="705"/>
        <v>0</v>
      </c>
      <c r="S539" s="207">
        <f t="shared" si="705"/>
        <v>0</v>
      </c>
      <c r="T539" s="206">
        <f t="shared" si="695"/>
        <v>36.285714285714285</v>
      </c>
      <c r="U539" s="207">
        <f t="shared" si="693"/>
        <v>1.1428571428571428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206">
        <f t="shared" ref="B540:S540" si="706">SUM(B20,B85,B150,B215,B280,B345,B410)/7</f>
        <v>38.714285714285715</v>
      </c>
      <c r="C540" s="207">
        <f t="shared" si="706"/>
        <v>1.1428571428571428</v>
      </c>
      <c r="D540" s="206">
        <f t="shared" si="706"/>
        <v>3.8571428571428572</v>
      </c>
      <c r="E540" s="207">
        <f t="shared" si="706"/>
        <v>0</v>
      </c>
      <c r="F540" s="206">
        <f t="shared" si="706"/>
        <v>0</v>
      </c>
      <c r="G540" s="207">
        <f t="shared" si="706"/>
        <v>0</v>
      </c>
      <c r="H540" s="206">
        <f t="shared" si="706"/>
        <v>0</v>
      </c>
      <c r="I540" s="207">
        <f t="shared" si="706"/>
        <v>0</v>
      </c>
      <c r="J540" s="206">
        <f t="shared" si="706"/>
        <v>0</v>
      </c>
      <c r="K540" s="207">
        <f t="shared" si="706"/>
        <v>0</v>
      </c>
      <c r="L540" s="206">
        <f t="shared" si="706"/>
        <v>0</v>
      </c>
      <c r="M540" s="207">
        <f t="shared" si="706"/>
        <v>0</v>
      </c>
      <c r="N540" s="206">
        <f t="shared" si="706"/>
        <v>0</v>
      </c>
      <c r="O540" s="207">
        <f t="shared" si="706"/>
        <v>0</v>
      </c>
      <c r="P540" s="206">
        <f t="shared" si="706"/>
        <v>0</v>
      </c>
      <c r="Q540" s="207">
        <f t="shared" si="706"/>
        <v>0</v>
      </c>
      <c r="R540" s="206">
        <f t="shared" si="706"/>
        <v>0</v>
      </c>
      <c r="S540" s="207">
        <f t="shared" si="706"/>
        <v>0</v>
      </c>
      <c r="T540" s="206">
        <f t="shared" si="695"/>
        <v>42.571428571428569</v>
      </c>
      <c r="U540" s="207">
        <f t="shared" si="693"/>
        <v>1.1428571428571428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206">
        <f t="shared" ref="B541:S541" si="707">SUM(B21,B86,B151,B216,B281,B346,B411)/7</f>
        <v>33.857142857142854</v>
      </c>
      <c r="C541" s="207">
        <f t="shared" si="707"/>
        <v>0.7142857142857143</v>
      </c>
      <c r="D541" s="206">
        <f t="shared" si="707"/>
        <v>4.7142857142857144</v>
      </c>
      <c r="E541" s="207">
        <f t="shared" si="707"/>
        <v>0.14285714285714285</v>
      </c>
      <c r="F541" s="206">
        <f t="shared" si="707"/>
        <v>0.14285714285714285</v>
      </c>
      <c r="G541" s="207">
        <f t="shared" si="707"/>
        <v>0</v>
      </c>
      <c r="H541" s="206">
        <f t="shared" si="707"/>
        <v>0</v>
      </c>
      <c r="I541" s="207">
        <f t="shared" si="707"/>
        <v>0</v>
      </c>
      <c r="J541" s="206">
        <f t="shared" si="707"/>
        <v>0</v>
      </c>
      <c r="K541" s="207">
        <f t="shared" si="707"/>
        <v>0</v>
      </c>
      <c r="L541" s="206">
        <f t="shared" si="707"/>
        <v>0</v>
      </c>
      <c r="M541" s="207">
        <f t="shared" si="707"/>
        <v>0</v>
      </c>
      <c r="N541" s="206">
        <f t="shared" si="707"/>
        <v>0</v>
      </c>
      <c r="O541" s="207">
        <f t="shared" si="707"/>
        <v>0</v>
      </c>
      <c r="P541" s="206">
        <f t="shared" si="707"/>
        <v>0</v>
      </c>
      <c r="Q541" s="207">
        <f t="shared" si="707"/>
        <v>0</v>
      </c>
      <c r="R541" s="206">
        <f t="shared" si="707"/>
        <v>0</v>
      </c>
      <c r="S541" s="207">
        <f t="shared" si="707"/>
        <v>0</v>
      </c>
      <c r="T541" s="206">
        <f t="shared" si="695"/>
        <v>38.714285714285715</v>
      </c>
      <c r="U541" s="207">
        <f t="shared" si="693"/>
        <v>0.85714285714285721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206">
        <f t="shared" ref="B542:S542" si="708">SUM(B22,B87,B152,B217,B282,B347,B412)/7</f>
        <v>28.857142857142858</v>
      </c>
      <c r="C542" s="207">
        <f t="shared" si="708"/>
        <v>0.14285714285714285</v>
      </c>
      <c r="D542" s="206">
        <f t="shared" si="708"/>
        <v>5.4285714285714288</v>
      </c>
      <c r="E542" s="207">
        <f t="shared" si="708"/>
        <v>0</v>
      </c>
      <c r="F542" s="206">
        <f t="shared" si="708"/>
        <v>0</v>
      </c>
      <c r="G542" s="207">
        <f t="shared" si="708"/>
        <v>0</v>
      </c>
      <c r="H542" s="206">
        <f t="shared" si="708"/>
        <v>0</v>
      </c>
      <c r="I542" s="207">
        <f t="shared" si="708"/>
        <v>0</v>
      </c>
      <c r="J542" s="206">
        <f t="shared" si="708"/>
        <v>0</v>
      </c>
      <c r="K542" s="207">
        <f t="shared" si="708"/>
        <v>0</v>
      </c>
      <c r="L542" s="206">
        <f t="shared" si="708"/>
        <v>0</v>
      </c>
      <c r="M542" s="207">
        <f t="shared" si="708"/>
        <v>0</v>
      </c>
      <c r="N542" s="206">
        <f t="shared" si="708"/>
        <v>0</v>
      </c>
      <c r="O542" s="207">
        <f t="shared" si="708"/>
        <v>0</v>
      </c>
      <c r="P542" s="206">
        <f t="shared" si="708"/>
        <v>0</v>
      </c>
      <c r="Q542" s="207">
        <f t="shared" si="708"/>
        <v>0</v>
      </c>
      <c r="R542" s="206">
        <f t="shared" si="708"/>
        <v>0</v>
      </c>
      <c r="S542" s="207">
        <f t="shared" si="708"/>
        <v>0</v>
      </c>
      <c r="T542" s="206">
        <f t="shared" si="695"/>
        <v>34.285714285714285</v>
      </c>
      <c r="U542" s="207">
        <f t="shared" si="693"/>
        <v>0.14285714285714285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206">
        <f t="shared" ref="B543:S543" si="709">SUM(B23,B88,B153,B218,B283,B348,B413)/7</f>
        <v>39.142857142857146</v>
      </c>
      <c r="C543" s="207">
        <f t="shared" si="709"/>
        <v>0.8571428571428571</v>
      </c>
      <c r="D543" s="206">
        <f t="shared" si="709"/>
        <v>5.4285714285714288</v>
      </c>
      <c r="E543" s="207">
        <f t="shared" si="709"/>
        <v>0</v>
      </c>
      <c r="F543" s="206">
        <f t="shared" si="709"/>
        <v>0.14285714285714285</v>
      </c>
      <c r="G543" s="207">
        <f t="shared" si="709"/>
        <v>0</v>
      </c>
      <c r="H543" s="206">
        <f t="shared" si="709"/>
        <v>0</v>
      </c>
      <c r="I543" s="207">
        <f t="shared" si="709"/>
        <v>0</v>
      </c>
      <c r="J543" s="206">
        <f t="shared" si="709"/>
        <v>0</v>
      </c>
      <c r="K543" s="207">
        <f t="shared" si="709"/>
        <v>0</v>
      </c>
      <c r="L543" s="206">
        <f t="shared" si="709"/>
        <v>0</v>
      </c>
      <c r="M543" s="207">
        <f t="shared" si="709"/>
        <v>0</v>
      </c>
      <c r="N543" s="206">
        <f t="shared" si="709"/>
        <v>0</v>
      </c>
      <c r="O543" s="207">
        <f t="shared" si="709"/>
        <v>0</v>
      </c>
      <c r="P543" s="206">
        <f t="shared" si="709"/>
        <v>0</v>
      </c>
      <c r="Q543" s="207">
        <f t="shared" si="709"/>
        <v>0</v>
      </c>
      <c r="R543" s="206">
        <f t="shared" si="709"/>
        <v>0</v>
      </c>
      <c r="S543" s="207">
        <f t="shared" si="709"/>
        <v>0</v>
      </c>
      <c r="T543" s="206">
        <f t="shared" si="695"/>
        <v>44.714285714285722</v>
      </c>
      <c r="U543" s="207">
        <f t="shared" si="693"/>
        <v>0.8571428571428571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206">
        <f t="shared" ref="B544:S544" si="710">SUM(B24,B89,B154,B219,B284,B349,B414)/7</f>
        <v>51.857142857142854</v>
      </c>
      <c r="C544" s="207">
        <f t="shared" si="710"/>
        <v>1.1428571428571428</v>
      </c>
      <c r="D544" s="206">
        <f t="shared" si="710"/>
        <v>6.1428571428571432</v>
      </c>
      <c r="E544" s="207">
        <f t="shared" si="710"/>
        <v>0</v>
      </c>
      <c r="F544" s="206">
        <f t="shared" si="710"/>
        <v>0.14285714285714285</v>
      </c>
      <c r="G544" s="207">
        <f t="shared" si="710"/>
        <v>0</v>
      </c>
      <c r="H544" s="206">
        <f t="shared" si="710"/>
        <v>0</v>
      </c>
      <c r="I544" s="207">
        <f t="shared" si="710"/>
        <v>0</v>
      </c>
      <c r="J544" s="206">
        <f t="shared" si="710"/>
        <v>0</v>
      </c>
      <c r="K544" s="207">
        <f t="shared" si="710"/>
        <v>0</v>
      </c>
      <c r="L544" s="206">
        <f t="shared" si="710"/>
        <v>0</v>
      </c>
      <c r="M544" s="207">
        <f t="shared" si="710"/>
        <v>0</v>
      </c>
      <c r="N544" s="206">
        <f t="shared" si="710"/>
        <v>0</v>
      </c>
      <c r="O544" s="207">
        <f t="shared" si="710"/>
        <v>0</v>
      </c>
      <c r="P544" s="206">
        <f t="shared" si="710"/>
        <v>0</v>
      </c>
      <c r="Q544" s="207">
        <f t="shared" si="710"/>
        <v>0</v>
      </c>
      <c r="R544" s="206">
        <f t="shared" si="710"/>
        <v>0</v>
      </c>
      <c r="S544" s="207">
        <f t="shared" si="710"/>
        <v>0</v>
      </c>
      <c r="T544" s="206">
        <f t="shared" si="695"/>
        <v>58.142857142857146</v>
      </c>
      <c r="U544" s="207">
        <f t="shared" si="693"/>
        <v>1.1428571428571428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206">
        <f t="shared" ref="B545:S545" si="711">SUM(B25,B90,B155,B220,B285,B350,B415)/7</f>
        <v>58.714285714285715</v>
      </c>
      <c r="C545" s="207">
        <f t="shared" si="711"/>
        <v>1.2857142857142858</v>
      </c>
      <c r="D545" s="206">
        <f t="shared" si="711"/>
        <v>6</v>
      </c>
      <c r="E545" s="207">
        <f t="shared" si="711"/>
        <v>0</v>
      </c>
      <c r="F545" s="206">
        <f t="shared" si="711"/>
        <v>0.14285714285714285</v>
      </c>
      <c r="G545" s="207">
        <f t="shared" si="711"/>
        <v>0</v>
      </c>
      <c r="H545" s="206">
        <f t="shared" si="711"/>
        <v>0</v>
      </c>
      <c r="I545" s="207">
        <f t="shared" si="711"/>
        <v>0</v>
      </c>
      <c r="J545" s="206">
        <f t="shared" si="711"/>
        <v>0</v>
      </c>
      <c r="K545" s="207">
        <f t="shared" si="711"/>
        <v>0</v>
      </c>
      <c r="L545" s="206">
        <f t="shared" si="711"/>
        <v>0</v>
      </c>
      <c r="M545" s="207">
        <f t="shared" si="711"/>
        <v>0</v>
      </c>
      <c r="N545" s="206">
        <f t="shared" si="711"/>
        <v>0</v>
      </c>
      <c r="O545" s="207">
        <f t="shared" si="711"/>
        <v>0</v>
      </c>
      <c r="P545" s="206">
        <f t="shared" si="711"/>
        <v>0</v>
      </c>
      <c r="Q545" s="207">
        <f t="shared" si="711"/>
        <v>0</v>
      </c>
      <c r="R545" s="206">
        <f t="shared" si="711"/>
        <v>0</v>
      </c>
      <c r="S545" s="207">
        <f t="shared" si="711"/>
        <v>0</v>
      </c>
      <c r="T545" s="206">
        <f t="shared" si="695"/>
        <v>64.857142857142861</v>
      </c>
      <c r="U545" s="207">
        <f t="shared" si="693"/>
        <v>1.2857142857142858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206">
        <f t="shared" ref="B546:S546" si="712">SUM(B26,B91,B156,B221,B286,B351,B416)/7</f>
        <v>62.285714285714285</v>
      </c>
      <c r="C546" s="207">
        <f t="shared" si="712"/>
        <v>1.1428571428571428</v>
      </c>
      <c r="D546" s="206">
        <f t="shared" si="712"/>
        <v>4.4285714285714288</v>
      </c>
      <c r="E546" s="207">
        <f t="shared" si="712"/>
        <v>0.14285714285714285</v>
      </c>
      <c r="F546" s="206">
        <f t="shared" si="712"/>
        <v>0.2857142857142857</v>
      </c>
      <c r="G546" s="207">
        <f t="shared" si="712"/>
        <v>0</v>
      </c>
      <c r="H546" s="206">
        <f t="shared" si="712"/>
        <v>0</v>
      </c>
      <c r="I546" s="207">
        <f t="shared" si="712"/>
        <v>0</v>
      </c>
      <c r="J546" s="206">
        <f t="shared" si="712"/>
        <v>0</v>
      </c>
      <c r="K546" s="207">
        <f t="shared" si="712"/>
        <v>0</v>
      </c>
      <c r="L546" s="206">
        <f t="shared" si="712"/>
        <v>0</v>
      </c>
      <c r="M546" s="207">
        <f t="shared" si="712"/>
        <v>0</v>
      </c>
      <c r="N546" s="206">
        <f t="shared" si="712"/>
        <v>0</v>
      </c>
      <c r="O546" s="207">
        <f t="shared" si="712"/>
        <v>0</v>
      </c>
      <c r="P546" s="206">
        <f t="shared" si="712"/>
        <v>0</v>
      </c>
      <c r="Q546" s="207">
        <f t="shared" si="712"/>
        <v>0</v>
      </c>
      <c r="R546" s="206">
        <f t="shared" si="712"/>
        <v>0</v>
      </c>
      <c r="S546" s="207">
        <f t="shared" si="712"/>
        <v>0</v>
      </c>
      <c r="T546" s="206">
        <f t="shared" si="695"/>
        <v>67</v>
      </c>
      <c r="U546" s="207">
        <f t="shared" si="693"/>
        <v>1.2857142857142856</v>
      </c>
      <c r="V546" s="26"/>
      <c r="W546" s="4" t="s">
        <v>112</v>
      </c>
      <c r="X546" s="177">
        <f>B528+B529+B530+B531+B532+B533+B549+B550+B551</f>
        <v>66.571428571428569</v>
      </c>
      <c r="Y546" s="177">
        <f>C528+C529+C530+C531+C532+C533+C549+C550+C551</f>
        <v>1</v>
      </c>
      <c r="Z546" s="177">
        <f t="shared" ref="Z546:AH546" si="713">D528+D529+D530+D531+D532+D533+D549+D550+D551</f>
        <v>11.857142857142856</v>
      </c>
      <c r="AA546" s="177">
        <f t="shared" si="713"/>
        <v>0.42857142857142855</v>
      </c>
      <c r="AB546" s="177">
        <f t="shared" si="713"/>
        <v>0.42857142857142855</v>
      </c>
      <c r="AC546" s="177">
        <f t="shared" si="713"/>
        <v>0</v>
      </c>
      <c r="AD546" s="177">
        <f t="shared" si="713"/>
        <v>0.2857142857142857</v>
      </c>
      <c r="AE546" s="177">
        <f t="shared" si="713"/>
        <v>0</v>
      </c>
      <c r="AF546" s="177">
        <f t="shared" si="713"/>
        <v>0</v>
      </c>
      <c r="AG546" s="177">
        <f t="shared" si="713"/>
        <v>0</v>
      </c>
      <c r="AH546" s="177">
        <f t="shared" si="713"/>
        <v>0</v>
      </c>
      <c r="AI546" s="177">
        <f>M528+M529+M530+M531+M532+M533+M549+M550+M551</f>
        <v>0</v>
      </c>
      <c r="AJ546" s="177">
        <f>N528+N529+N530+N531+N532+N533+N549+N550+N551</f>
        <v>0</v>
      </c>
      <c r="AK546" s="177">
        <f>O528+O529+O530+O531+O532+O533+O549+O550+O551</f>
        <v>0</v>
      </c>
      <c r="AL546" s="177">
        <f>P528+P529+P530+P531+P532+P533+P549+P550+P551</f>
        <v>0</v>
      </c>
      <c r="AM546" s="177">
        <f>Q528+Q529+Q530+Q531+Q532+Q533+Q549+Q550+Q551</f>
        <v>0</v>
      </c>
      <c r="AN546" s="177">
        <f t="shared" ref="AN546:AO546" si="714">R528+R529+R530+R531+R532+R533+R549+R550+R551</f>
        <v>0</v>
      </c>
      <c r="AO546" s="177">
        <f t="shared" si="714"/>
        <v>0</v>
      </c>
      <c r="AP546" s="177">
        <f>T528+T529+T530+T531+T532+T533+T549+T550+T551</f>
        <v>79.142857142857139</v>
      </c>
      <c r="AQ546" s="177">
        <f>U528+U529+U530+U531+U532+U533+U549+U550+U551</f>
        <v>1.4285714285714286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206">
        <f t="shared" ref="B547:S547" si="715">SUM(B27,B92,B157,B222,B287,B352,B417)/7</f>
        <v>54.285714285714285</v>
      </c>
      <c r="C547" s="207">
        <f t="shared" si="715"/>
        <v>1</v>
      </c>
      <c r="D547" s="206">
        <f t="shared" si="715"/>
        <v>5</v>
      </c>
      <c r="E547" s="207">
        <f t="shared" si="715"/>
        <v>0.14285714285714285</v>
      </c>
      <c r="F547" s="206">
        <f t="shared" si="715"/>
        <v>0.14285714285714285</v>
      </c>
      <c r="G547" s="207">
        <f t="shared" si="715"/>
        <v>0</v>
      </c>
      <c r="H547" s="206">
        <f t="shared" si="715"/>
        <v>0</v>
      </c>
      <c r="I547" s="207">
        <f t="shared" si="715"/>
        <v>0</v>
      </c>
      <c r="J547" s="206">
        <f t="shared" si="715"/>
        <v>0</v>
      </c>
      <c r="K547" s="207">
        <f t="shared" si="715"/>
        <v>0</v>
      </c>
      <c r="L547" s="206">
        <f t="shared" si="715"/>
        <v>0</v>
      </c>
      <c r="M547" s="207">
        <f t="shared" si="715"/>
        <v>0</v>
      </c>
      <c r="N547" s="206">
        <f t="shared" si="715"/>
        <v>0</v>
      </c>
      <c r="O547" s="207">
        <f t="shared" si="715"/>
        <v>0</v>
      </c>
      <c r="P547" s="206">
        <f t="shared" si="715"/>
        <v>0</v>
      </c>
      <c r="Q547" s="207">
        <f t="shared" si="715"/>
        <v>0</v>
      </c>
      <c r="R547" s="206">
        <f t="shared" si="715"/>
        <v>0</v>
      </c>
      <c r="S547" s="207">
        <f t="shared" si="715"/>
        <v>0</v>
      </c>
      <c r="T547" s="206">
        <f t="shared" si="695"/>
        <v>59.428571428571431</v>
      </c>
      <c r="U547" s="207">
        <f t="shared" si="693"/>
        <v>1.1428571428571428</v>
      </c>
      <c r="V547" s="26"/>
      <c r="W547" s="4" t="s">
        <v>111</v>
      </c>
      <c r="X547" s="177">
        <f>B552-X546</f>
        <v>542.28571428571433</v>
      </c>
      <c r="Y547" s="177">
        <f t="shared" ref="Y547:AQ547" si="716">C552-Y546</f>
        <v>11.000000000000002</v>
      </c>
      <c r="Z547" s="177">
        <f t="shared" si="716"/>
        <v>65.285714285714292</v>
      </c>
      <c r="AA547" s="177">
        <f t="shared" si="716"/>
        <v>0.5714285714285714</v>
      </c>
      <c r="AB547" s="177">
        <f t="shared" si="716"/>
        <v>1.9999999999999993</v>
      </c>
      <c r="AC547" s="177">
        <f t="shared" si="716"/>
        <v>0</v>
      </c>
      <c r="AD547" s="177">
        <f t="shared" si="716"/>
        <v>0</v>
      </c>
      <c r="AE547" s="177">
        <f t="shared" si="716"/>
        <v>0</v>
      </c>
      <c r="AF547" s="177">
        <f t="shared" si="716"/>
        <v>0</v>
      </c>
      <c r="AG547" s="177">
        <f t="shared" si="716"/>
        <v>0</v>
      </c>
      <c r="AH547" s="177">
        <f t="shared" si="716"/>
        <v>0</v>
      </c>
      <c r="AI547" s="177">
        <f t="shared" si="716"/>
        <v>0</v>
      </c>
      <c r="AJ547" s="177">
        <f t="shared" si="716"/>
        <v>0</v>
      </c>
      <c r="AK547" s="177">
        <f t="shared" si="716"/>
        <v>0</v>
      </c>
      <c r="AL547" s="177">
        <f t="shared" si="716"/>
        <v>0</v>
      </c>
      <c r="AM547" s="177">
        <f t="shared" si="716"/>
        <v>0</v>
      </c>
      <c r="AN547" s="177">
        <f t="shared" si="716"/>
        <v>0</v>
      </c>
      <c r="AO547" s="177">
        <f t="shared" si="716"/>
        <v>0</v>
      </c>
      <c r="AP547" s="177">
        <f t="shared" si="716"/>
        <v>609.57142857142856</v>
      </c>
      <c r="AQ547" s="177">
        <f t="shared" si="716"/>
        <v>11.571428571428573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206">
        <f t="shared" ref="B548:S548" si="717">SUM(B28,B93,B158,B223,B288,B353,B418)/7</f>
        <v>39.857142857142854</v>
      </c>
      <c r="C548" s="207">
        <f t="shared" si="717"/>
        <v>0.8571428571428571</v>
      </c>
      <c r="D548" s="206">
        <f t="shared" si="717"/>
        <v>6.2857142857142856</v>
      </c>
      <c r="E548" s="207">
        <f t="shared" si="717"/>
        <v>0.14285714285714285</v>
      </c>
      <c r="F548" s="206">
        <f t="shared" si="717"/>
        <v>0.5714285714285714</v>
      </c>
      <c r="G548" s="207">
        <f t="shared" si="717"/>
        <v>0</v>
      </c>
      <c r="H548" s="206">
        <f t="shared" si="717"/>
        <v>0</v>
      </c>
      <c r="I548" s="207">
        <f t="shared" si="717"/>
        <v>0</v>
      </c>
      <c r="J548" s="206">
        <f t="shared" si="717"/>
        <v>0</v>
      </c>
      <c r="K548" s="207">
        <f t="shared" si="717"/>
        <v>0</v>
      </c>
      <c r="L548" s="206">
        <f t="shared" si="717"/>
        <v>0</v>
      </c>
      <c r="M548" s="207">
        <f t="shared" si="717"/>
        <v>0</v>
      </c>
      <c r="N548" s="206">
        <f t="shared" si="717"/>
        <v>0</v>
      </c>
      <c r="O548" s="207">
        <f t="shared" si="717"/>
        <v>0</v>
      </c>
      <c r="P548" s="206">
        <f t="shared" si="717"/>
        <v>0</v>
      </c>
      <c r="Q548" s="207">
        <f t="shared" si="717"/>
        <v>0</v>
      </c>
      <c r="R548" s="206">
        <f t="shared" si="717"/>
        <v>0</v>
      </c>
      <c r="S548" s="207">
        <f t="shared" si="717"/>
        <v>0</v>
      </c>
      <c r="T548" s="206">
        <f t="shared" si="695"/>
        <v>46.714285714285708</v>
      </c>
      <c r="U548" s="207">
        <f t="shared" si="693"/>
        <v>1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206">
        <f t="shared" ref="B549:S549" si="718">SUM(B29,B94,B159,B224,B289,B354,B419)/7</f>
        <v>20.142857142857142</v>
      </c>
      <c r="C549" s="207">
        <f t="shared" si="718"/>
        <v>0.2857142857142857</v>
      </c>
      <c r="D549" s="206">
        <f t="shared" si="718"/>
        <v>3.2857142857142856</v>
      </c>
      <c r="E549" s="207">
        <f t="shared" si="718"/>
        <v>0</v>
      </c>
      <c r="F549" s="206">
        <f t="shared" si="718"/>
        <v>0</v>
      </c>
      <c r="G549" s="207">
        <f t="shared" si="718"/>
        <v>0</v>
      </c>
      <c r="H549" s="206">
        <f t="shared" si="718"/>
        <v>0.2857142857142857</v>
      </c>
      <c r="I549" s="207">
        <f t="shared" si="718"/>
        <v>0</v>
      </c>
      <c r="J549" s="206">
        <f t="shared" si="718"/>
        <v>0</v>
      </c>
      <c r="K549" s="207">
        <f t="shared" si="718"/>
        <v>0</v>
      </c>
      <c r="L549" s="206">
        <f t="shared" si="718"/>
        <v>0</v>
      </c>
      <c r="M549" s="207">
        <f t="shared" si="718"/>
        <v>0</v>
      </c>
      <c r="N549" s="206">
        <f t="shared" si="718"/>
        <v>0</v>
      </c>
      <c r="O549" s="207">
        <f t="shared" si="718"/>
        <v>0</v>
      </c>
      <c r="P549" s="206">
        <f t="shared" si="718"/>
        <v>0</v>
      </c>
      <c r="Q549" s="207">
        <f t="shared" si="718"/>
        <v>0</v>
      </c>
      <c r="R549" s="206">
        <f t="shared" si="718"/>
        <v>0</v>
      </c>
      <c r="S549" s="207">
        <f t="shared" si="718"/>
        <v>0</v>
      </c>
      <c r="T549" s="206">
        <f t="shared" si="695"/>
        <v>23.714285714285712</v>
      </c>
      <c r="U549" s="207">
        <f t="shared" si="693"/>
        <v>0.2857142857142857</v>
      </c>
      <c r="V549" s="26"/>
      <c r="W549" s="4" t="s">
        <v>126</v>
      </c>
      <c r="X549" s="177">
        <f>X546-Y546</f>
        <v>65.571428571428569</v>
      </c>
      <c r="Y549" s="177">
        <f>Z546-AA546</f>
        <v>11.428571428571427</v>
      </c>
      <c r="Z549" s="177">
        <f>AB546-AC546</f>
        <v>0.42857142857142855</v>
      </c>
      <c r="AA549" s="177">
        <f>AD546-AE546</f>
        <v>0.2857142857142857</v>
      </c>
      <c r="AB549" s="177">
        <f>AF546-AG546</f>
        <v>0</v>
      </c>
      <c r="AC549" s="177">
        <f>AH546-AI546</f>
        <v>0</v>
      </c>
      <c r="AD549" s="177">
        <f>AJ546-AK546</f>
        <v>0</v>
      </c>
      <c r="AE549" s="177">
        <f>AL546-AM546</f>
        <v>0</v>
      </c>
      <c r="AF549" s="177">
        <f>AN546-AO546</f>
        <v>0</v>
      </c>
      <c r="AG549">
        <v>0</v>
      </c>
      <c r="AH549" s="177">
        <f>SUM(X549:AF549)</f>
        <v>77.714285714285722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206">
        <f t="shared" ref="B550:S550" si="719">SUM(B30,B95,B160,B225,B290,B355,B420)/7</f>
        <v>15.142857142857142</v>
      </c>
      <c r="C550" s="207">
        <f t="shared" si="719"/>
        <v>0.2857142857142857</v>
      </c>
      <c r="D550" s="206">
        <f t="shared" si="719"/>
        <v>2.1428571428571428</v>
      </c>
      <c r="E550" s="207">
        <f t="shared" si="719"/>
        <v>0.14285714285714285</v>
      </c>
      <c r="F550" s="206">
        <f t="shared" si="719"/>
        <v>0.2857142857142857</v>
      </c>
      <c r="G550" s="207">
        <f t="shared" si="719"/>
        <v>0</v>
      </c>
      <c r="H550" s="206">
        <f t="shared" si="719"/>
        <v>0</v>
      </c>
      <c r="I550" s="207">
        <f t="shared" si="719"/>
        <v>0</v>
      </c>
      <c r="J550" s="206">
        <f t="shared" si="719"/>
        <v>0</v>
      </c>
      <c r="K550" s="207">
        <f t="shared" si="719"/>
        <v>0</v>
      </c>
      <c r="L550" s="206">
        <f t="shared" si="719"/>
        <v>0</v>
      </c>
      <c r="M550" s="207">
        <f t="shared" si="719"/>
        <v>0</v>
      </c>
      <c r="N550" s="206">
        <f t="shared" si="719"/>
        <v>0</v>
      </c>
      <c r="O550" s="207">
        <f t="shared" si="719"/>
        <v>0</v>
      </c>
      <c r="P550" s="206">
        <f t="shared" si="719"/>
        <v>0</v>
      </c>
      <c r="Q550" s="207">
        <f t="shared" si="719"/>
        <v>0</v>
      </c>
      <c r="R550" s="206">
        <f t="shared" si="719"/>
        <v>0</v>
      </c>
      <c r="S550" s="207">
        <f t="shared" si="719"/>
        <v>0</v>
      </c>
      <c r="T550" s="206">
        <f t="shared" si="695"/>
        <v>17.571428571428569</v>
      </c>
      <c r="U550" s="207">
        <f t="shared" si="693"/>
        <v>0.42857142857142855</v>
      </c>
      <c r="V550" s="26"/>
      <c r="W550" s="4" t="s">
        <v>127</v>
      </c>
      <c r="X550" s="177">
        <f>X547-Y547</f>
        <v>531.28571428571433</v>
      </c>
      <c r="Y550" s="177">
        <f>Z547-AA547</f>
        <v>64.714285714285722</v>
      </c>
      <c r="Z550" s="177">
        <f>AB547-AC547</f>
        <v>1.9999999999999993</v>
      </c>
      <c r="AA550" s="177">
        <f>AD547-AE547</f>
        <v>0</v>
      </c>
      <c r="AB550" s="177">
        <f>AF547-AG547</f>
        <v>0</v>
      </c>
      <c r="AC550" s="177">
        <f>AH547-AI547</f>
        <v>0</v>
      </c>
      <c r="AD550" s="177">
        <f>AJ547-AK547</f>
        <v>0</v>
      </c>
      <c r="AE550" s="177">
        <f>AL547-AM547</f>
        <v>0</v>
      </c>
      <c r="AF550" s="177">
        <f>AN547-AO547</f>
        <v>0</v>
      </c>
      <c r="AG550">
        <v>1</v>
      </c>
      <c r="AH550" s="177">
        <f>SUM(X550:AF550)</f>
        <v>598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206">
        <f t="shared" ref="B551:S551" si="720">SUM(B31,B96,B161,B226,B291,B356,B421)/7</f>
        <v>11.428571428571429</v>
      </c>
      <c r="C551" s="207">
        <f t="shared" si="720"/>
        <v>0.14285714285714285</v>
      </c>
      <c r="D551" s="206">
        <f t="shared" si="720"/>
        <v>2.5714285714285716</v>
      </c>
      <c r="E551" s="207">
        <f t="shared" si="720"/>
        <v>0.2857142857142857</v>
      </c>
      <c r="F551" s="206">
        <f t="shared" si="720"/>
        <v>0</v>
      </c>
      <c r="G551" s="207">
        <f t="shared" si="720"/>
        <v>0</v>
      </c>
      <c r="H551" s="206">
        <f t="shared" si="720"/>
        <v>0</v>
      </c>
      <c r="I551" s="207">
        <f t="shared" si="720"/>
        <v>0</v>
      </c>
      <c r="J551" s="206">
        <f t="shared" si="720"/>
        <v>0</v>
      </c>
      <c r="K551" s="207">
        <f t="shared" si="720"/>
        <v>0</v>
      </c>
      <c r="L551" s="206">
        <f t="shared" si="720"/>
        <v>0</v>
      </c>
      <c r="M551" s="207">
        <f t="shared" si="720"/>
        <v>0</v>
      </c>
      <c r="N551" s="206">
        <f t="shared" si="720"/>
        <v>0</v>
      </c>
      <c r="O551" s="207">
        <f t="shared" si="720"/>
        <v>0</v>
      </c>
      <c r="P551" s="206">
        <f t="shared" si="720"/>
        <v>0</v>
      </c>
      <c r="Q551" s="207">
        <f t="shared" si="720"/>
        <v>0</v>
      </c>
      <c r="R551" s="206">
        <f t="shared" si="720"/>
        <v>0</v>
      </c>
      <c r="S551" s="207">
        <f t="shared" si="720"/>
        <v>0</v>
      </c>
      <c r="T551" s="206">
        <f t="shared" si="695"/>
        <v>14</v>
      </c>
      <c r="U551" s="207">
        <f t="shared" si="693"/>
        <v>0.42857142857142855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196">
        <f>SUM(B528:B551)</f>
        <v>608.85714285714289</v>
      </c>
      <c r="C552" s="202">
        <f t="shared" ref="C552:U552" si="721">SUM(C528:C551)</f>
        <v>12.000000000000002</v>
      </c>
      <c r="D552" s="196">
        <f t="shared" si="721"/>
        <v>77.142857142857153</v>
      </c>
      <c r="E552" s="202">
        <f t="shared" si="721"/>
        <v>0.99999999999999989</v>
      </c>
      <c r="F552" s="196">
        <f t="shared" si="721"/>
        <v>2.4285714285714279</v>
      </c>
      <c r="G552" s="202">
        <f t="shared" si="721"/>
        <v>0</v>
      </c>
      <c r="H552" s="196">
        <f t="shared" si="721"/>
        <v>0.2857142857142857</v>
      </c>
      <c r="I552" s="202">
        <f t="shared" si="721"/>
        <v>0</v>
      </c>
      <c r="J552" s="196">
        <f t="shared" si="721"/>
        <v>0</v>
      </c>
      <c r="K552" s="202">
        <f t="shared" si="721"/>
        <v>0</v>
      </c>
      <c r="L552" s="196">
        <f t="shared" si="721"/>
        <v>0</v>
      </c>
      <c r="M552" s="202">
        <f t="shared" si="721"/>
        <v>0</v>
      </c>
      <c r="N552" s="196">
        <f t="shared" si="721"/>
        <v>0</v>
      </c>
      <c r="O552" s="202">
        <f t="shared" si="721"/>
        <v>0</v>
      </c>
      <c r="P552" s="196">
        <f t="shared" si="721"/>
        <v>0</v>
      </c>
      <c r="Q552" s="202">
        <f t="shared" si="721"/>
        <v>0</v>
      </c>
      <c r="R552" s="196">
        <f t="shared" si="721"/>
        <v>0</v>
      </c>
      <c r="S552" s="202">
        <f t="shared" si="721"/>
        <v>0</v>
      </c>
      <c r="T552" s="196">
        <f>SUM(T528:T551)</f>
        <v>688.71428571428567</v>
      </c>
      <c r="U552" s="202">
        <f t="shared" si="721"/>
        <v>13.000000000000002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125</v>
      </c>
      <c r="B553" s="197">
        <f>B552/T552</f>
        <v>0.88404895249948157</v>
      </c>
      <c r="C553" s="203">
        <f>C552/T552</f>
        <v>1.7423771001866838E-2</v>
      </c>
      <c r="D553" s="197">
        <f>D552/T552</f>
        <v>0.11200995644057252</v>
      </c>
      <c r="E553" s="203">
        <f>E552/T552</f>
        <v>1.451980916822236E-3</v>
      </c>
      <c r="F553" s="197">
        <f>F552/T552</f>
        <v>3.5262393694254299E-3</v>
      </c>
      <c r="G553" s="203">
        <f>G552/T552</f>
        <v>0</v>
      </c>
      <c r="H553" s="197">
        <f>H552/T552</f>
        <v>4.1485169052063887E-4</v>
      </c>
      <c r="I553" s="203">
        <f>I552/T552</f>
        <v>0</v>
      </c>
      <c r="J553" s="197">
        <f>J552/T552</f>
        <v>0</v>
      </c>
      <c r="K553" s="203">
        <f>K552/T552</f>
        <v>0</v>
      </c>
      <c r="L553" s="197">
        <f>L552/T552</f>
        <v>0</v>
      </c>
      <c r="M553" s="203">
        <f>M552/T552</f>
        <v>0</v>
      </c>
      <c r="N553" s="197">
        <f>N552/T552</f>
        <v>0</v>
      </c>
      <c r="O553" s="203">
        <f>O552/T552</f>
        <v>0</v>
      </c>
      <c r="P553" s="197">
        <f>P552/T552</f>
        <v>0</v>
      </c>
      <c r="Q553" s="203">
        <f>Q552/T552</f>
        <v>0</v>
      </c>
      <c r="R553" s="197">
        <f>R552/T552</f>
        <v>0</v>
      </c>
      <c r="S553" s="203">
        <f>S552/T552</f>
        <v>0</v>
      </c>
      <c r="T553" s="197">
        <f>100%</f>
        <v>1</v>
      </c>
      <c r="U553" s="203">
        <f>U552/T552</f>
        <v>1.8875751918689072E-2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111</v>
      </c>
      <c r="B554" s="208">
        <f t="shared" ref="B554:U554" si="722">SUM(B534:B548)</f>
        <v>542.28571428571422</v>
      </c>
      <c r="C554" s="209">
        <f t="shared" si="722"/>
        <v>11</v>
      </c>
      <c r="D554" s="208">
        <f t="shared" si="722"/>
        <v>65.285714285714306</v>
      </c>
      <c r="E554" s="209">
        <f t="shared" si="722"/>
        <v>0.5714285714285714</v>
      </c>
      <c r="F554" s="208">
        <f t="shared" si="722"/>
        <v>1.9999999999999998</v>
      </c>
      <c r="G554" s="209">
        <f t="shared" si="722"/>
        <v>0</v>
      </c>
      <c r="H554" s="208">
        <f t="shared" si="722"/>
        <v>0</v>
      </c>
      <c r="I554" s="209">
        <f t="shared" si="722"/>
        <v>0</v>
      </c>
      <c r="J554" s="208">
        <f t="shared" si="722"/>
        <v>0</v>
      </c>
      <c r="K554" s="209">
        <f t="shared" si="722"/>
        <v>0</v>
      </c>
      <c r="L554" s="208">
        <f t="shared" si="722"/>
        <v>0</v>
      </c>
      <c r="M554" s="209">
        <f t="shared" si="722"/>
        <v>0</v>
      </c>
      <c r="N554" s="208">
        <f t="shared" si="722"/>
        <v>0</v>
      </c>
      <c r="O554" s="209">
        <f t="shared" si="722"/>
        <v>0</v>
      </c>
      <c r="P554" s="208">
        <f t="shared" si="722"/>
        <v>0</v>
      </c>
      <c r="Q554" s="209">
        <f t="shared" si="722"/>
        <v>0</v>
      </c>
      <c r="R554" s="208">
        <f t="shared" si="722"/>
        <v>0</v>
      </c>
      <c r="S554" s="209">
        <f t="shared" si="722"/>
        <v>0</v>
      </c>
      <c r="T554" s="208">
        <f t="shared" si="722"/>
        <v>609.57142857142856</v>
      </c>
      <c r="U554" s="209">
        <f t="shared" si="722"/>
        <v>11.571428571428573</v>
      </c>
      <c r="V554" s="26"/>
      <c r="W554" s="4"/>
      <c r="X554" s="178" t="s">
        <v>128</v>
      </c>
      <c r="Y554" s="176">
        <f>(X546*15+Z546*35+AB546*45+AD546*55+AF546*65+AH546*75+AJ546*85+AL546*95+AN546*125)/AP546</f>
        <v>18.303249097472925</v>
      </c>
      <c r="Z554" s="176">
        <f>(Y546*15+AA546*35+AC546*45+AE546*55+AG546*65+AI546*75+AK546*85+AM546*95+AO546*125)/AQ546</f>
        <v>21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112</v>
      </c>
      <c r="B555" s="199">
        <f t="shared" ref="B555:U555" si="723">B552-B554</f>
        <v>66.571428571428669</v>
      </c>
      <c r="C555" s="205">
        <f t="shared" si="723"/>
        <v>1.0000000000000018</v>
      </c>
      <c r="D555" s="199">
        <f t="shared" si="723"/>
        <v>11.857142857142847</v>
      </c>
      <c r="E555" s="205">
        <f t="shared" si="723"/>
        <v>0.42857142857142849</v>
      </c>
      <c r="F555" s="199">
        <f t="shared" si="723"/>
        <v>0.42857142857142816</v>
      </c>
      <c r="G555" s="205">
        <f t="shared" si="723"/>
        <v>0</v>
      </c>
      <c r="H555" s="199">
        <f t="shared" si="723"/>
        <v>0.2857142857142857</v>
      </c>
      <c r="I555" s="205">
        <f t="shared" si="723"/>
        <v>0</v>
      </c>
      <c r="J555" s="199">
        <f t="shared" si="723"/>
        <v>0</v>
      </c>
      <c r="K555" s="205">
        <f t="shared" si="723"/>
        <v>0</v>
      </c>
      <c r="L555" s="199">
        <f t="shared" si="723"/>
        <v>0</v>
      </c>
      <c r="M555" s="205">
        <f t="shared" si="723"/>
        <v>0</v>
      </c>
      <c r="N555" s="199">
        <f t="shared" si="723"/>
        <v>0</v>
      </c>
      <c r="O555" s="205">
        <f t="shared" si="723"/>
        <v>0</v>
      </c>
      <c r="P555" s="199">
        <f t="shared" si="723"/>
        <v>0</v>
      </c>
      <c r="Q555" s="205">
        <f t="shared" si="723"/>
        <v>0</v>
      </c>
      <c r="R555" s="199">
        <f t="shared" si="723"/>
        <v>0</v>
      </c>
      <c r="S555" s="205">
        <f t="shared" si="723"/>
        <v>0</v>
      </c>
      <c r="T555" s="199">
        <f t="shared" si="723"/>
        <v>79.14285714285711</v>
      </c>
      <c r="U555" s="205">
        <f t="shared" si="723"/>
        <v>1.4285714285714288</v>
      </c>
      <c r="V555" s="26"/>
      <c r="W555" s="4"/>
      <c r="X555">
        <v>0</v>
      </c>
      <c r="Y555" s="176">
        <f>(X547*15+Z547*35+AB547*45+AD547*55+AF547*65+AH547*75+AJ547*85+AL547*95+AN547*125)/AP547</f>
        <v>17.240449964846498</v>
      </c>
      <c r="Z555" s="176">
        <f>(Y547*15+AA547*35+AC547*45+AE547*55+AG547*65+AI547*75+AK547*85+AM547*95+AO547*125)/AQ547</f>
        <v>15.987654320987655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675.71428571428567</v>
      </c>
      <c r="J556" s="56"/>
      <c r="K556" s="53"/>
      <c r="L556" s="60" t="s">
        <v>56</v>
      </c>
      <c r="M556" s="82">
        <f>U552</f>
        <v>13.000000000000002</v>
      </c>
      <c r="N556" s="58"/>
      <c r="O556" s="47"/>
      <c r="P556" s="51"/>
      <c r="Q556" s="48"/>
      <c r="R556" s="49" t="s">
        <v>57</v>
      </c>
      <c r="S556" s="49"/>
      <c r="T556" s="63">
        <f>I556+M556*2</f>
        <v>701.71428571428567</v>
      </c>
      <c r="U556" s="50"/>
      <c r="V556" s="26"/>
      <c r="W556" s="4"/>
      <c r="X556">
        <v>0</v>
      </c>
      <c r="Y556" s="17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76">
        <f>(B552*15+D552*35+F552*45+H552*55+J552*65+L552*75+N552*85+P552*95+R552*125)/T552</f>
        <v>17.362580377515041</v>
      </c>
      <c r="F557" s="32" t="s">
        <v>60</v>
      </c>
      <c r="G557" s="36"/>
      <c r="H557" s="34" t="s">
        <v>61</v>
      </c>
      <c r="I557" s="176">
        <f>(C552*15+E552*35+G552*45+I552*55+K552*65+M552*75+O552*85+Q552*95+S552*125)/U552</f>
        <v>16.53846153846154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78" t="s">
        <v>129</v>
      </c>
      <c r="Y557" s="176">
        <f>(X549*15+Y549*35+Z549*45+AA549*55+AB549*65+AC549*75+AD549*85+AE549*95+AF549*125)/AH549</f>
        <v>18.253676470588232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17.240449964846498</v>
      </c>
      <c r="F558" s="123"/>
      <c r="G558" s="123"/>
      <c r="H558" s="123"/>
      <c r="I558" s="122">
        <f>(C554*15+E554*35+G554*45+I554*55+K554*65+M554*75+O554*85+Q554*95+S554*125)/U554</f>
        <v>15.987654320987652</v>
      </c>
      <c r="V558" s="26"/>
      <c r="W558" s="121"/>
      <c r="X558" s="178" t="s">
        <v>130</v>
      </c>
      <c r="Y558" s="176">
        <f>(X550*15+Y550*35+Z550*45+AA550*55+AB550*65+AC550*75+AD550*85+AE550*95+AF550*125)/AH550</f>
        <v>17.264691829909225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18.303249097472946</v>
      </c>
      <c r="F559" s="123"/>
      <c r="G559" s="123"/>
      <c r="H559" s="123"/>
      <c r="I559" s="122">
        <f>(C555*15+E555*35+G555*45+I555*55+K555*65+M555*75+O555*85+Q555*95+S555*125)/U555</f>
        <v>21.000000000000011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608.85714285714289</v>
      </c>
      <c r="Y574" s="86">
        <v>20</v>
      </c>
      <c r="Z574" s="75">
        <f>X574*Y574</f>
        <v>12177.142857142859</v>
      </c>
      <c r="AA574" s="75"/>
      <c r="AB574" s="87">
        <v>20</v>
      </c>
      <c r="AC574" s="75">
        <f>X587-SUM(X574:X582)</f>
        <v>-585.40714285714296</v>
      </c>
      <c r="AD574" s="75">
        <f>Y587-SUM(X574:X582)</f>
        <v>-344.35714285714289</v>
      </c>
      <c r="AE574" s="88">
        <f>Z587-SUM(X574:X582)</f>
        <v>-103.71428571428578</v>
      </c>
      <c r="AF574" s="89" t="s">
        <v>83</v>
      </c>
      <c r="AG574" s="90" t="s">
        <v>84</v>
      </c>
      <c r="AH574" s="90" t="s">
        <v>89</v>
      </c>
      <c r="AK574" s="74">
        <f>X574-AX574</f>
        <v>596.85714285714289</v>
      </c>
      <c r="AL574" s="86">
        <v>20</v>
      </c>
      <c r="AM574" s="75">
        <f>AK574*AL574</f>
        <v>11937.142857142859</v>
      </c>
      <c r="AN574" s="75"/>
      <c r="AO574" s="87">
        <v>20</v>
      </c>
      <c r="AP574" s="75">
        <f>AK587-SUM(AK574:AK582)</f>
        <v>-574.35714285714289</v>
      </c>
      <c r="AQ574" s="75">
        <f>AL587-SUM(AK574:AK582)</f>
        <v>-337.85714285714289</v>
      </c>
      <c r="AR574" s="88">
        <f>AM587-SUM(AK574:AK582)</f>
        <v>-101.71428571428578</v>
      </c>
      <c r="AS574" s="89" t="s">
        <v>83</v>
      </c>
      <c r="AT574" s="90" t="s">
        <v>84</v>
      </c>
      <c r="AU574" s="90" t="s">
        <v>89</v>
      </c>
      <c r="AX574" s="74">
        <f>C552</f>
        <v>12.000000000000002</v>
      </c>
      <c r="AY574" s="86">
        <v>20</v>
      </c>
      <c r="AZ574" s="75">
        <f>AX574*AY574</f>
        <v>240.00000000000003</v>
      </c>
      <c r="BA574" s="75"/>
      <c r="BB574" s="87">
        <v>20</v>
      </c>
      <c r="BC574" s="75">
        <f>AX587-SUM(AX574:AX582)</f>
        <v>-11.05</v>
      </c>
      <c r="BD574" s="75">
        <f>AY587-SUM(AX574:AX582)</f>
        <v>-6.5000000000000009</v>
      </c>
      <c r="BE574" s="88">
        <f>AZ587-SUM(AX574:AX582)</f>
        <v>-2.0000000000000018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77.142857142857153</v>
      </c>
      <c r="Y575" s="1">
        <v>35</v>
      </c>
      <c r="Z575" s="77">
        <f t="shared" ref="Z575:Z582" si="724">Y575*X575</f>
        <v>2700.0000000000005</v>
      </c>
      <c r="AA575" s="77"/>
      <c r="AB575" s="2">
        <v>30</v>
      </c>
      <c r="AC575" s="77">
        <f>X587-SUM(X575:X582)</f>
        <v>23.449999999999989</v>
      </c>
      <c r="AD575" s="77">
        <f>Y587-SUM(X575:X582)</f>
        <v>264.5</v>
      </c>
      <c r="AE575" s="91">
        <f>Z587-SUM(X575:X582)</f>
        <v>505.14285714285711</v>
      </c>
      <c r="AF575" s="164">
        <v>26</v>
      </c>
      <c r="AG575" s="164">
        <f>IF(SUM(AG576:AG582)&gt;0,0,IF(AD574&lt;0,AB574+(X574-AD575)/X574*10,0))</f>
        <v>25.655795401220086</v>
      </c>
      <c r="AH575" s="183">
        <f>IF(SUM(AH576:AH582)&gt;0,0,IF(AE574&lt;0,AB574+(X574-AE575)/X574*10,0))</f>
        <v>21.703425621773818</v>
      </c>
      <c r="AK575" s="74">
        <f t="shared" ref="AK575:AK582" si="725">X575-AX575</f>
        <v>76.142857142857153</v>
      </c>
      <c r="AL575" s="1">
        <v>35</v>
      </c>
      <c r="AM575" s="77">
        <f t="shared" ref="AM575:AM576" si="726">AL575*AK575</f>
        <v>2665.0000000000005</v>
      </c>
      <c r="AN575" s="77"/>
      <c r="AO575" s="2">
        <v>30</v>
      </c>
      <c r="AP575" s="77">
        <f>AK587-SUM(AK575:AK582)</f>
        <v>22.499999999999986</v>
      </c>
      <c r="AQ575" s="77">
        <f>AL587-SUM(AK575:AK582)</f>
        <v>259</v>
      </c>
      <c r="AR575" s="91">
        <f>AM587-SUM(AK575:AK582)</f>
        <v>495.14285714285711</v>
      </c>
      <c r="AS575" s="164">
        <v>26</v>
      </c>
      <c r="AT575" s="164">
        <f>IF(SUM(AT576:AT582)&gt;0,0,IF(AQ574&lt;0,AO574+(AK574-AQ575)/AK574*10,0))</f>
        <v>25.660603159406413</v>
      </c>
      <c r="AU575" s="183">
        <f>IF(SUM(AU576:AU582)&gt;0,0,IF(AR574&lt;0,AO574+(AK574-AR575)/AK574*10,0))</f>
        <v>21.70416467209191</v>
      </c>
      <c r="AX575" s="76">
        <f>E552</f>
        <v>0.99999999999999989</v>
      </c>
      <c r="AY575" s="1">
        <v>35</v>
      </c>
      <c r="AZ575" s="77">
        <f t="shared" ref="AZ575:AZ576" si="727">AY575*AX575</f>
        <v>34.999999999999993</v>
      </c>
      <c r="BA575" s="77"/>
      <c r="BB575" s="2">
        <v>30</v>
      </c>
      <c r="BC575" s="77">
        <f>AX587-SUM(AX575:AX582)</f>
        <v>0.95000000000000029</v>
      </c>
      <c r="BD575" s="77">
        <f>AY587-SUM(AX575:AX582)</f>
        <v>5.5000000000000009</v>
      </c>
      <c r="BE575" s="91">
        <f>AZ587-SUM(AX575:AX582)</f>
        <v>10</v>
      </c>
      <c r="BF575" s="164">
        <v>26</v>
      </c>
      <c r="BG575" s="164">
        <f>IF(SUM(BG576:BG582)&gt;0,0,IF(BD574&lt;0,BB574+(AX574-BD575)/AX574*10,0))</f>
        <v>25.416666666666664</v>
      </c>
      <c r="BH575" s="183">
        <f>IF(SUM(BH576:BH582)&gt;0,0,IF(BE574&lt;0,BB574+(AX574-BE575)/AX574*10,0))</f>
        <v>21.666666666666668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2.4285714285714279</v>
      </c>
      <c r="Y576" s="1">
        <v>45</v>
      </c>
      <c r="Z576" s="77">
        <f t="shared" si="724"/>
        <v>109.28571428571426</v>
      </c>
      <c r="AA576" s="77"/>
      <c r="AB576" s="2">
        <v>40</v>
      </c>
      <c r="AC576" s="77">
        <f>X587-SUM(X576:X582)</f>
        <v>100.59285714285716</v>
      </c>
      <c r="AD576" s="77">
        <f>Y587-SUM(X576:X582)</f>
        <v>341.64285714285717</v>
      </c>
      <c r="AE576" s="91">
        <f>Z587-SUM(X576:X582)</f>
        <v>582.28571428571433</v>
      </c>
      <c r="AF576" s="164">
        <f>IF(SUM(AF577:AF582)&gt;0,0,IF(AC575&lt;0,AB575+(X575-AC576)/X575*10,0))</f>
        <v>0</v>
      </c>
      <c r="AG576" s="164">
        <f>IF(SUM(AG577:AG582)&gt;0,0,IF(AD575&lt;0,AB575+(X575-AD576)/X575*10,0))</f>
        <v>0</v>
      </c>
      <c r="AH576" s="164">
        <f>IF(SUM(AH577:AH582)&gt;0,0,IF(AE575&lt;0,AB575+(X575-AE576)/X575*10,0))</f>
        <v>0</v>
      </c>
      <c r="AK576" s="74">
        <f t="shared" si="725"/>
        <v>2.4285714285714279</v>
      </c>
      <c r="AL576" s="1">
        <v>45</v>
      </c>
      <c r="AM576" s="77">
        <f t="shared" si="726"/>
        <v>109.28571428571426</v>
      </c>
      <c r="AN576" s="77"/>
      <c r="AO576" s="2">
        <v>40</v>
      </c>
      <c r="AP576" s="77">
        <f>AK587-SUM(AK576:AK582)</f>
        <v>98.642857142857153</v>
      </c>
      <c r="AQ576" s="77">
        <f>AL587-SUM(AK576:AK582)</f>
        <v>335.14285714285717</v>
      </c>
      <c r="AR576" s="91">
        <f>AM587-SUM(AK576:AK582)</f>
        <v>571.28571428571433</v>
      </c>
      <c r="AS576" s="164">
        <f>IF(SUM(AS577:AS582)&gt;0,0,IF(AP575&lt;0,AO575+(AK575-AP576)/AK575*10,0))</f>
        <v>0</v>
      </c>
      <c r="AT576" s="164">
        <f>IF(SUM(AT577:AT582)&gt;0,0,IF(AQ575&lt;0,AO575+(AK575-AQ576)/AK575*10,0))</f>
        <v>0</v>
      </c>
      <c r="AU576" s="164">
        <f>IF(SUM(AU577:AU582)&gt;0,0,IF(AR575&lt;0,AO575+(AK575-AR576)/AK575*10,0))</f>
        <v>0</v>
      </c>
      <c r="AX576" s="76">
        <f>G552</f>
        <v>0</v>
      </c>
      <c r="AY576" s="1">
        <v>45</v>
      </c>
      <c r="AZ576" s="77">
        <f t="shared" si="727"/>
        <v>0</v>
      </c>
      <c r="BA576" s="77"/>
      <c r="BB576" s="2">
        <v>40</v>
      </c>
      <c r="BC576" s="77">
        <f>AX587-SUM(AX576:AX582)</f>
        <v>1.9500000000000002</v>
      </c>
      <c r="BD576" s="77">
        <f>AY587-SUM(AX576:AX582)</f>
        <v>6.5000000000000009</v>
      </c>
      <c r="BE576" s="91">
        <f>AZ587-SUM(AX576:AX582)</f>
        <v>11</v>
      </c>
      <c r="BF576" s="164">
        <f>IF(SUM(BF577:BF582)&gt;0,0,IF(BC575&lt;0,BB575+(AX575-BC576)/AX575*10,0))</f>
        <v>0</v>
      </c>
      <c r="BG576" s="164">
        <f>IF(SUM(BG577:BG582)&gt;0,0,IF(BD575&lt;0,BB575+(AX575-BD576)/AX575*10,0))</f>
        <v>0</v>
      </c>
      <c r="BH576" s="164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0.2857142857142857</v>
      </c>
      <c r="Y577" s="1">
        <v>55</v>
      </c>
      <c r="Z577" s="77">
        <f>Y577*X577</f>
        <v>15.714285714285714</v>
      </c>
      <c r="AA577" s="77"/>
      <c r="AB577" s="2">
        <v>50</v>
      </c>
      <c r="AC577" s="77">
        <f>X587-SUM(X577:X582)</f>
        <v>103.02142857142857</v>
      </c>
      <c r="AD577" s="77">
        <f>Y587-SUM(X577:X582)</f>
        <v>344.07142857142861</v>
      </c>
      <c r="AE577" s="77">
        <f>Z587-SUM(X577:X582)</f>
        <v>584.71428571428567</v>
      </c>
      <c r="AF577" s="78">
        <f>IF(SUM(AF578:AF582)&gt;0,0,IF(AC576&lt;0,AB576+(X576-AC577)/X576*10,0))</f>
        <v>0</v>
      </c>
      <c r="AG577" s="17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25"/>
        <v>0.2857142857142857</v>
      </c>
      <c r="AL577" s="1">
        <v>55</v>
      </c>
      <c r="AM577" s="77">
        <f>AL577*AK577</f>
        <v>15.714285714285714</v>
      </c>
      <c r="AN577" s="77"/>
      <c r="AO577" s="2">
        <v>50</v>
      </c>
      <c r="AP577" s="77">
        <f>AK587-SUM(AK577:AK582)</f>
        <v>101.07142857142857</v>
      </c>
      <c r="AQ577" s="77">
        <f>AL587-SUM(AK577:AK582)</f>
        <v>337.57142857142861</v>
      </c>
      <c r="AR577" s="77">
        <f>AM587-SUM(AK577:AK582)</f>
        <v>573.71428571428567</v>
      </c>
      <c r="AS577" s="78">
        <f>IF(SUM(AS578:AS582)&gt;0,0,IF(AP576&lt;0,AO576+(AK576-AP577)/AK576*10,0))</f>
        <v>0</v>
      </c>
      <c r="AT577" s="17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1.9500000000000002</v>
      </c>
      <c r="BD577" s="77">
        <f>AY587-SUM(AX577:AX582)</f>
        <v>6.5000000000000009</v>
      </c>
      <c r="BE577" s="77">
        <f>AZ587-SUM(AX577:AX582)</f>
        <v>11</v>
      </c>
      <c r="BF577" s="179">
        <f>IF(SUM(BF578:BF582)&gt;0,0,IF(BC576&lt;0,BB576+(AX576-BC577)/AX576*10,0))</f>
        <v>0</v>
      </c>
      <c r="BG577" s="17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0</v>
      </c>
      <c r="Y578" s="1">
        <v>65</v>
      </c>
      <c r="Z578" s="77">
        <f t="shared" si="724"/>
        <v>0</v>
      </c>
      <c r="AA578" s="77"/>
      <c r="AB578" s="2">
        <v>60</v>
      </c>
      <c r="AC578" s="77">
        <f>X587-SUM(X578:X582)</f>
        <v>103.30714285714286</v>
      </c>
      <c r="AD578" s="77">
        <f>Y587-SUM(X578:X582)</f>
        <v>344.35714285714289</v>
      </c>
      <c r="AE578" s="77">
        <f>Z587-SUM(X578:X582)</f>
        <v>585</v>
      </c>
      <c r="AF578" s="17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25"/>
        <v>0</v>
      </c>
      <c r="AL578" s="1">
        <v>65</v>
      </c>
      <c r="AM578" s="77">
        <f t="shared" ref="AM578:AM582" si="728">AL578*AK578</f>
        <v>0</v>
      </c>
      <c r="AN578" s="77"/>
      <c r="AO578" s="2">
        <v>60</v>
      </c>
      <c r="AP578" s="77">
        <f>AK587-SUM(AK578:AK582)</f>
        <v>101.35714285714286</v>
      </c>
      <c r="AQ578" s="77">
        <f>AL587-SUM(AK578:AK582)</f>
        <v>337.85714285714289</v>
      </c>
      <c r="AR578" s="77">
        <f>AM587-SUM(AK578:AK582)</f>
        <v>574</v>
      </c>
      <c r="AS578" s="17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29">AY578*AX578</f>
        <v>0</v>
      </c>
      <c r="BA578" s="77"/>
      <c r="BB578" s="2">
        <v>60</v>
      </c>
      <c r="BC578" s="77">
        <f>AX587-SUM(AX578:AX582)</f>
        <v>1.9500000000000002</v>
      </c>
      <c r="BD578" s="77">
        <f>AY587-SUM(AX578:AX582)</f>
        <v>6.5000000000000009</v>
      </c>
      <c r="BE578" s="77">
        <f>AZ587-SUM(AX578:AX582)</f>
        <v>11</v>
      </c>
      <c r="BF578" s="17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0</v>
      </c>
      <c r="Y579" s="1">
        <v>75</v>
      </c>
      <c r="Z579" s="77">
        <f t="shared" si="724"/>
        <v>0</v>
      </c>
      <c r="AA579" s="77"/>
      <c r="AB579" s="2">
        <v>70</v>
      </c>
      <c r="AC579" s="77">
        <f>X587-X582-X581-X580-X579</f>
        <v>103.30714285714286</v>
      </c>
      <c r="AD579" s="77">
        <f>Y587-SUM(X579:X582)</f>
        <v>344.35714285714289</v>
      </c>
      <c r="AE579" s="77">
        <f>Z587-SUM(X579:X582)</f>
        <v>585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64">
        <f>IF(SUM(AH580:AH582)&gt;0,0,IF(AE578&lt;0,AB578+(X578-AE579)/X578*10,0))</f>
        <v>0</v>
      </c>
      <c r="AK579" s="74">
        <f t="shared" si="725"/>
        <v>0</v>
      </c>
      <c r="AL579" s="1">
        <v>75</v>
      </c>
      <c r="AM579" s="77">
        <f t="shared" si="728"/>
        <v>0</v>
      </c>
      <c r="AN579" s="77"/>
      <c r="AO579" s="2">
        <v>70</v>
      </c>
      <c r="AP579" s="77">
        <f>AK587-AK582-AK581-AK580-AK579</f>
        <v>101.35714285714286</v>
      </c>
      <c r="AQ579" s="77">
        <f>AL587-SUM(AK579:AK582)</f>
        <v>337.85714285714289</v>
      </c>
      <c r="AR579" s="77">
        <f>AM587-SUM(AK579:AK582)</f>
        <v>574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64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29"/>
        <v>0</v>
      </c>
      <c r="BA579" s="77"/>
      <c r="BB579" s="2">
        <v>70</v>
      </c>
      <c r="BC579" s="77">
        <f>AX587-AX582-AX581-AX580-AX579</f>
        <v>1.9500000000000002</v>
      </c>
      <c r="BD579" s="77">
        <f>AY587-SUM(AX579:AX582)</f>
        <v>6.5000000000000009</v>
      </c>
      <c r="BE579" s="77">
        <f>AZ587-SUM(AX579:AX582)</f>
        <v>11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64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0</v>
      </c>
      <c r="Y580" s="1">
        <v>85</v>
      </c>
      <c r="Z580" s="77">
        <f t="shared" si="724"/>
        <v>0</v>
      </c>
      <c r="AA580" s="77"/>
      <c r="AB580" s="2">
        <v>80</v>
      </c>
      <c r="AC580" s="77">
        <f>X587-X582-X581-X580</f>
        <v>103.30714285714286</v>
      </c>
      <c r="AD580" s="77">
        <f>Y587-SUM(X580:X582)</f>
        <v>344.35714285714289</v>
      </c>
      <c r="AE580" s="77">
        <f>Z587-SUM(X580:X582)</f>
        <v>585</v>
      </c>
      <c r="AF580" s="164">
        <f>IF(SUM(AF581:AF582)&gt;0,0,IF(AC579&lt;0,AB579+(X579-AC580)/X579*10,0))</f>
        <v>0</v>
      </c>
      <c r="AG580" s="164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25"/>
        <v>0</v>
      </c>
      <c r="AL580" s="1">
        <v>85</v>
      </c>
      <c r="AM580" s="77">
        <f t="shared" si="728"/>
        <v>0</v>
      </c>
      <c r="AN580" s="77"/>
      <c r="AO580" s="2">
        <v>80</v>
      </c>
      <c r="AP580" s="77">
        <f>AK587-AK582-AK581-AK580</f>
        <v>101.35714285714286</v>
      </c>
      <c r="AQ580" s="77">
        <f>AL587-SUM(AK580:AK582)</f>
        <v>337.85714285714289</v>
      </c>
      <c r="AR580" s="77">
        <f>AM587-SUM(AK580:AK582)</f>
        <v>574</v>
      </c>
      <c r="AS580" s="164">
        <f>IF(SUM(AS581:AS582)&gt;0,0,IF(AP579&lt;0,AO579+(AK579-AP580)/AK579*10,0))</f>
        <v>0</v>
      </c>
      <c r="AT580" s="164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29"/>
        <v>0</v>
      </c>
      <c r="BA580" s="77"/>
      <c r="BB580" s="2">
        <v>80</v>
      </c>
      <c r="BC580" s="77">
        <f>AX587-AX582-AX581-AX580</f>
        <v>1.9500000000000002</v>
      </c>
      <c r="BD580" s="77">
        <f>AY587-SUM(AX580:AX582)</f>
        <v>6.5000000000000009</v>
      </c>
      <c r="BE580" s="77">
        <f>AZ587-SUM(AX580:AX582)</f>
        <v>11</v>
      </c>
      <c r="BF580" s="164">
        <f>IF(SUM(BF581:BF582)&gt;0,0,IF(BC579&lt;0,BB579+(AX579-BC580)/AX579*10,0))</f>
        <v>0</v>
      </c>
      <c r="BG580" s="164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</v>
      </c>
      <c r="Y581" s="1">
        <v>95</v>
      </c>
      <c r="Z581" s="77">
        <f t="shared" si="724"/>
        <v>0</v>
      </c>
      <c r="AA581" s="77"/>
      <c r="AB581" s="2">
        <v>90</v>
      </c>
      <c r="AC581" s="77">
        <f>X587-X582-X581</f>
        <v>103.30714285714286</v>
      </c>
      <c r="AD581" s="77">
        <f>Y587-X582-X581</f>
        <v>344.35714285714289</v>
      </c>
      <c r="AE581" s="77">
        <f>Z587-X582-X581</f>
        <v>585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25"/>
        <v>0</v>
      </c>
      <c r="AL581" s="1">
        <v>95</v>
      </c>
      <c r="AM581" s="77">
        <f t="shared" si="728"/>
        <v>0</v>
      </c>
      <c r="AN581" s="77"/>
      <c r="AO581" s="2">
        <v>90</v>
      </c>
      <c r="AP581" s="77">
        <f>AK587-AK582-AK581</f>
        <v>101.35714285714286</v>
      </c>
      <c r="AQ581" s="77">
        <f>AL587-AK582-AK581</f>
        <v>337.85714285714289</v>
      </c>
      <c r="AR581" s="77">
        <f>AM587-AK582-AK581</f>
        <v>574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29"/>
        <v>0</v>
      </c>
      <c r="BA581" s="77"/>
      <c r="BB581" s="2">
        <v>90</v>
      </c>
      <c r="BC581" s="77">
        <f>AX587-AX582-AX581</f>
        <v>1.9500000000000002</v>
      </c>
      <c r="BD581" s="77">
        <f>AY587-AX582-AX581</f>
        <v>6.5000000000000009</v>
      </c>
      <c r="BE581" s="77">
        <f>AZ587-AX582-AX581</f>
        <v>11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</v>
      </c>
      <c r="Y582" s="1">
        <v>105</v>
      </c>
      <c r="Z582" s="77">
        <f t="shared" si="724"/>
        <v>0</v>
      </c>
      <c r="AA582" s="77"/>
      <c r="AB582" s="2">
        <v>100</v>
      </c>
      <c r="AC582" s="77">
        <f>X587-X582</f>
        <v>103.30714285714286</v>
      </c>
      <c r="AD582" s="77">
        <f>Y587-X582</f>
        <v>344.35714285714289</v>
      </c>
      <c r="AE582" s="77">
        <f>Z587-X582</f>
        <v>585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25"/>
        <v>0</v>
      </c>
      <c r="AL582" s="1">
        <v>105</v>
      </c>
      <c r="AM582" s="77">
        <f t="shared" si="728"/>
        <v>0</v>
      </c>
      <c r="AN582" s="77"/>
      <c r="AO582" s="2">
        <v>100</v>
      </c>
      <c r="AP582" s="77">
        <f>AK587-AK582</f>
        <v>101.35714285714286</v>
      </c>
      <c r="AQ582" s="77">
        <f>AL587-AK582</f>
        <v>337.85714285714289</v>
      </c>
      <c r="AR582" s="77">
        <f>AM587-AK582</f>
        <v>574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29"/>
        <v>0</v>
      </c>
      <c r="BA582" s="77"/>
      <c r="BB582" s="2">
        <v>100</v>
      </c>
      <c r="BC582" s="77">
        <f>AX587-AX582</f>
        <v>1.9500000000000002</v>
      </c>
      <c r="BD582" s="77">
        <f>AY587-AX582</f>
        <v>6.5000000000000009</v>
      </c>
      <c r="BE582" s="77">
        <f>AZ587-AX582</f>
        <v>11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4.1485169052063887E-4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688.71428571428578</v>
      </c>
      <c r="Z584" s="77">
        <f>SUM(Z574:Z582)</f>
        <v>15002.142857142859</v>
      </c>
      <c r="AA584" s="77"/>
      <c r="AE584" s="93"/>
      <c r="AF584" s="94"/>
      <c r="AG584" s="94"/>
      <c r="AH584" s="94"/>
      <c r="AK584" s="76">
        <f>SUM(AK574:AK582)</f>
        <v>675.71428571428578</v>
      </c>
      <c r="AM584" s="77">
        <f>SUM(AM574:AM582)</f>
        <v>14727.142857142859</v>
      </c>
      <c r="AN584" s="77"/>
      <c r="AR584" s="93"/>
      <c r="AS584" s="94"/>
      <c r="AT584" s="94"/>
      <c r="AU584" s="94"/>
      <c r="AX584" s="76">
        <f>SUM(AX574:AX582)</f>
        <v>13.000000000000002</v>
      </c>
      <c r="AZ584" s="77">
        <f>SUM(AZ574:AZ582)</f>
        <v>275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267"/>
      <c r="B586" s="267"/>
      <c r="C586" s="267"/>
      <c r="D586" s="267"/>
      <c r="E586" s="267"/>
      <c r="F586" s="267"/>
      <c r="G586" s="267"/>
      <c r="H586" s="267"/>
      <c r="I586" s="267"/>
      <c r="J586" s="267"/>
      <c r="K586" s="267"/>
      <c r="L586" s="267"/>
      <c r="M586" s="267"/>
      <c r="N586" s="267"/>
      <c r="O586" s="267"/>
      <c r="P586" s="267"/>
      <c r="Q586" s="267"/>
      <c r="R586" s="267"/>
      <c r="S586" s="267"/>
      <c r="T586" s="267"/>
      <c r="U586" s="267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103.30714285714286</v>
      </c>
      <c r="Y587" s="100">
        <f>X584*Y585</f>
        <v>344.35714285714289</v>
      </c>
      <c r="Z587" s="100">
        <f>ROUND((X584*Z585),0)</f>
        <v>585</v>
      </c>
      <c r="AA587" s="101" t="s">
        <v>86</v>
      </c>
      <c r="AB587" s="109">
        <f>Z584/X584</f>
        <v>21.782825140012445</v>
      </c>
      <c r="AC587" s="102"/>
      <c r="AD587" s="102"/>
      <c r="AE587" s="103"/>
      <c r="AF587" s="104"/>
      <c r="AG587" s="104"/>
      <c r="AH587" s="104"/>
      <c r="AK587" s="99">
        <f>AK584*AK585</f>
        <v>101.35714285714286</v>
      </c>
      <c r="AL587" s="100">
        <f>AK584*AL585</f>
        <v>337.85714285714289</v>
      </c>
      <c r="AM587" s="100">
        <f>ROUND((AK584*AM585),0)</f>
        <v>574</v>
      </c>
      <c r="AN587" s="101" t="s">
        <v>86</v>
      </c>
      <c r="AO587" s="109">
        <f>AM584/AK584</f>
        <v>21.79492600422833</v>
      </c>
      <c r="AP587" s="102"/>
      <c r="AQ587" s="102"/>
      <c r="AR587" s="103"/>
      <c r="AS587" s="104"/>
      <c r="AT587" s="104"/>
      <c r="AU587" s="104"/>
      <c r="AX587" s="99">
        <f>AX584*AX585</f>
        <v>1.9500000000000002</v>
      </c>
      <c r="AY587" s="100">
        <f>AX584*AY585</f>
        <v>6.5000000000000009</v>
      </c>
      <c r="AZ587" s="100">
        <f>ROUND((AX584*AZ585),0)</f>
        <v>11</v>
      </c>
      <c r="BA587" s="101" t="s">
        <v>86</v>
      </c>
      <c r="BB587" s="109">
        <f>AZ584/AX584</f>
        <v>21.15384615384615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6"/>
      <c r="B593" s="147"/>
      <c r="C593" s="147"/>
      <c r="D593" s="147"/>
      <c r="E593" s="148" t="s">
        <v>27</v>
      </c>
      <c r="F593" s="148" t="s">
        <v>100</v>
      </c>
      <c r="G593" s="148" t="s">
        <v>28</v>
      </c>
      <c r="H593" s="147" t="s">
        <v>101</v>
      </c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6" t="s">
        <v>113</v>
      </c>
      <c r="B594" s="147"/>
      <c r="C594" s="147"/>
      <c r="D594" s="147"/>
      <c r="E594" s="149">
        <f t="shared" ref="E594:E598" si="730">G594+F594</f>
        <v>4821</v>
      </c>
      <c r="F594" s="149">
        <f>SUM(CA3:CL170)</f>
        <v>4730</v>
      </c>
      <c r="G594" s="149">
        <f>SUM(BN3:BY170)</f>
        <v>91</v>
      </c>
      <c r="H594" s="150">
        <f>G594/E594</f>
        <v>1.8875751918689069E-2</v>
      </c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6" t="s">
        <v>114</v>
      </c>
      <c r="B595" s="147"/>
      <c r="C595" s="147"/>
      <c r="D595" s="147"/>
      <c r="E595" s="149">
        <f>G595+F595</f>
        <v>688.71428571428567</v>
      </c>
      <c r="F595" s="149">
        <f>F594/7</f>
        <v>675.71428571428567</v>
      </c>
      <c r="G595" s="149">
        <f>G594/7</f>
        <v>13</v>
      </c>
      <c r="H595" s="150">
        <f t="shared" ref="H595:H601" si="731">G595/E595</f>
        <v>1.8875751918689069E-2</v>
      </c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6" t="s">
        <v>104</v>
      </c>
      <c r="B596" s="147"/>
      <c r="C596" s="147"/>
      <c r="D596" s="147"/>
      <c r="E596" s="149">
        <f>G596+F596</f>
        <v>28.696428571428573</v>
      </c>
      <c r="F596" s="149">
        <f>F594/168</f>
        <v>28.154761904761905</v>
      </c>
      <c r="G596" s="149">
        <f>G594/168</f>
        <v>0.54166666666666663</v>
      </c>
      <c r="H596" s="150">
        <f t="shared" si="731"/>
        <v>1.8875751918689065E-2</v>
      </c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6" t="s">
        <v>115</v>
      </c>
      <c r="B597" s="147"/>
      <c r="C597" s="147"/>
      <c r="D597" s="147"/>
      <c r="E597" s="149">
        <f t="shared" si="730"/>
        <v>609.57142857142856</v>
      </c>
      <c r="F597" s="149">
        <f>(T554-U554)</f>
        <v>598</v>
      </c>
      <c r="G597" s="149">
        <f>U554</f>
        <v>11.571428571428573</v>
      </c>
      <c r="H597" s="150">
        <f t="shared" si="731"/>
        <v>1.8982891961565506E-2</v>
      </c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6" t="s">
        <v>116</v>
      </c>
      <c r="B598" s="147"/>
      <c r="C598" s="147"/>
      <c r="D598" s="147"/>
      <c r="E598" s="149">
        <f t="shared" si="730"/>
        <v>79.14285714285711</v>
      </c>
      <c r="F598" s="149">
        <f>(T555-U555)</f>
        <v>77.71428571428568</v>
      </c>
      <c r="G598" s="149">
        <f>U555</f>
        <v>1.4285714285714288</v>
      </c>
      <c r="H598" s="150">
        <f t="shared" si="731"/>
        <v>1.8050541516245498E-2</v>
      </c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6" t="s">
        <v>121</v>
      </c>
      <c r="B599" s="147"/>
      <c r="C599" s="147"/>
      <c r="D599" s="147"/>
      <c r="E599" s="149">
        <f>G599+F599</f>
        <v>710</v>
      </c>
      <c r="F599" s="151">
        <f>I491</f>
        <v>698.4</v>
      </c>
      <c r="G599" s="151">
        <f>M491</f>
        <v>11.6</v>
      </c>
      <c r="H599" s="150">
        <f>G599/E599</f>
        <v>1.6338028169014085E-2</v>
      </c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6" t="s">
        <v>117</v>
      </c>
      <c r="B600" s="147"/>
      <c r="C600" s="147"/>
      <c r="D600" s="147"/>
      <c r="E600" s="149">
        <f>G600+F600</f>
        <v>660</v>
      </c>
      <c r="F600" s="148">
        <f>I361</f>
        <v>639</v>
      </c>
      <c r="G600" s="148">
        <f>M361</f>
        <v>21</v>
      </c>
      <c r="H600" s="150">
        <f t="shared" si="731"/>
        <v>3.1818181818181815E-2</v>
      </c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6" t="s">
        <v>118</v>
      </c>
      <c r="B601" s="147"/>
      <c r="C601" s="147"/>
      <c r="D601" s="147"/>
      <c r="E601" s="149">
        <f t="shared" ref="E601" si="732">G601+F601</f>
        <v>611</v>
      </c>
      <c r="F601" s="148">
        <f>I426</f>
        <v>599</v>
      </c>
      <c r="G601" s="148">
        <f>M426</f>
        <v>12</v>
      </c>
      <c r="H601" s="150">
        <f t="shared" si="731"/>
        <v>1.9639934533551555E-2</v>
      </c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6" t="s">
        <v>122</v>
      </c>
      <c r="B602" s="147"/>
      <c r="C602" s="147"/>
      <c r="D602" s="147"/>
      <c r="E602" s="152">
        <f>AB587</f>
        <v>21.782825140012445</v>
      </c>
      <c r="F602" s="152">
        <f>AO587</f>
        <v>21.79492600422833</v>
      </c>
      <c r="G602" s="152">
        <f>BB587</f>
        <v>21.15384615384615</v>
      </c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6" t="s">
        <v>119</v>
      </c>
      <c r="B603" s="147"/>
      <c r="C603" s="147"/>
      <c r="D603" s="147"/>
      <c r="E603" s="153">
        <f>Y555</f>
        <v>17.240449964846498</v>
      </c>
      <c r="F603" s="153">
        <f>Y558</f>
        <v>17.264691829909225</v>
      </c>
      <c r="G603" s="153">
        <f>Z555</f>
        <v>15.987654320987655</v>
      </c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6" t="s">
        <v>120</v>
      </c>
      <c r="B604" s="147"/>
      <c r="C604" s="147"/>
      <c r="D604" s="147"/>
      <c r="E604" s="153">
        <f>Y554</f>
        <v>18.303249097472925</v>
      </c>
      <c r="F604" s="153">
        <f>Y557</f>
        <v>18.253676470588232</v>
      </c>
      <c r="G604" s="153">
        <f>Z554</f>
        <v>21</v>
      </c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6" t="s">
        <v>110</v>
      </c>
      <c r="B605" s="147"/>
      <c r="C605" s="147"/>
      <c r="D605" s="147"/>
      <c r="E605" s="180">
        <f>SUM(F605+G605)</f>
        <v>559</v>
      </c>
      <c r="F605" s="181">
        <f>SUM(CB3:CI170)</f>
        <v>552</v>
      </c>
      <c r="G605" s="180">
        <f>SUM(BO3:BV170)</f>
        <v>7</v>
      </c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6" t="s">
        <v>83</v>
      </c>
      <c r="B606" s="146"/>
      <c r="C606" s="146"/>
      <c r="D606" s="146"/>
      <c r="E606" s="154">
        <f>AF578</f>
        <v>0</v>
      </c>
      <c r="F606" s="154">
        <f>AS578</f>
        <v>0</v>
      </c>
      <c r="G606" s="154">
        <f>BF577</f>
        <v>0</v>
      </c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6" t="s">
        <v>84</v>
      </c>
      <c r="B607" s="146"/>
      <c r="C607" s="146"/>
      <c r="D607" s="146"/>
      <c r="E607" s="154">
        <f>AG577</f>
        <v>0</v>
      </c>
      <c r="F607" s="154">
        <f>AT577</f>
        <v>0</v>
      </c>
      <c r="G607" s="154">
        <f>AT577</f>
        <v>0</v>
      </c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6" t="s">
        <v>89</v>
      </c>
      <c r="B608" s="146"/>
      <c r="C608" s="146"/>
      <c r="D608" s="146"/>
      <c r="E608" s="154">
        <f>AH576</f>
        <v>0</v>
      </c>
      <c r="F608" s="154">
        <f>AU576</f>
        <v>0</v>
      </c>
      <c r="G608" s="154">
        <f>BH575</f>
        <v>21.666666666666668</v>
      </c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220"/>
      <c r="B609" s="221" t="s">
        <v>144</v>
      </c>
      <c r="C609" s="222" t="s">
        <v>145</v>
      </c>
      <c r="D609" s="222" t="s">
        <v>146</v>
      </c>
      <c r="E609" s="223" t="s">
        <v>147</v>
      </c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224" t="s">
        <v>142</v>
      </c>
      <c r="B610" s="221" t="s">
        <v>125</v>
      </c>
      <c r="C610" s="222" t="s">
        <v>125</v>
      </c>
      <c r="D610" s="222" t="s">
        <v>125</v>
      </c>
      <c r="E610" s="223" t="s">
        <v>125</v>
      </c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224" t="s">
        <v>134</v>
      </c>
      <c r="B611" s="226">
        <f>H611/K611</f>
        <v>0.88329809725158559</v>
      </c>
      <c r="C611" s="226">
        <f>I611/L611</f>
        <v>0.92307692307692313</v>
      </c>
      <c r="D611" s="225">
        <f>N611/K611</f>
        <v>0.11670190274841438</v>
      </c>
      <c r="E611" s="225">
        <f>O611/L611</f>
        <v>7.6923076923076927E-2</v>
      </c>
      <c r="F611" s="146"/>
      <c r="G611" s="146"/>
      <c r="H611" s="146">
        <f>SUM(CA3:CA170)</f>
        <v>4178</v>
      </c>
      <c r="I611" s="146">
        <f>SUM(BN3:BN170)</f>
        <v>84</v>
      </c>
      <c r="J611" s="146"/>
      <c r="K611" s="146">
        <f>SUM(CA3:CL170)</f>
        <v>4730</v>
      </c>
      <c r="L611">
        <f>SUM(BN3:BY170)</f>
        <v>91</v>
      </c>
      <c r="M611"/>
      <c r="N611">
        <f>K611-H611</f>
        <v>552</v>
      </c>
      <c r="O611">
        <f>L611-I611</f>
        <v>7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224" t="s">
        <v>135</v>
      </c>
      <c r="B612" s="226">
        <f t="shared" ref="B612:B619" si="733">H612/K612</f>
        <v>0.99598308668076108</v>
      </c>
      <c r="C612" s="226">
        <f t="shared" ref="C612:C619" si="734">I612/L612</f>
        <v>1</v>
      </c>
      <c r="D612" s="225">
        <f t="shared" ref="D612:D619" si="735">N612/K612</f>
        <v>4.0169133192389005E-3</v>
      </c>
      <c r="E612" s="225">
        <f t="shared" ref="E612:E619" si="736">O612/L612</f>
        <v>0</v>
      </c>
      <c r="F612"/>
      <c r="G612"/>
      <c r="H612" s="146">
        <f>SUM(CB3:CB170)+H611</f>
        <v>4711</v>
      </c>
      <c r="I612" s="146">
        <f>SUM(BO3:BO170)+I611</f>
        <v>91</v>
      </c>
      <c r="J612"/>
      <c r="K612">
        <f>K611</f>
        <v>4730</v>
      </c>
      <c r="L612">
        <f>L611</f>
        <v>91</v>
      </c>
      <c r="M612"/>
      <c r="N612">
        <f>K612-H612</f>
        <v>19</v>
      </c>
      <c r="O612">
        <f>L612-I612</f>
        <v>0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224" t="s">
        <v>136</v>
      </c>
      <c r="B613" s="226">
        <f t="shared" si="733"/>
        <v>0.99957716701902743</v>
      </c>
      <c r="C613" s="226">
        <f t="shared" si="734"/>
        <v>1</v>
      </c>
      <c r="D613" s="225">
        <f t="shared" si="735"/>
        <v>4.2283298097251583E-4</v>
      </c>
      <c r="E613" s="225">
        <f t="shared" si="736"/>
        <v>0</v>
      </c>
      <c r="F613"/>
      <c r="G613"/>
      <c r="H613" s="146">
        <f>SUM(CC3:CC170)+H612</f>
        <v>4728</v>
      </c>
      <c r="I613" s="146">
        <f>SUM(BP3:BP170)+I612</f>
        <v>91</v>
      </c>
      <c r="J613"/>
      <c r="K613">
        <f>K611</f>
        <v>4730</v>
      </c>
      <c r="L613">
        <f>L611</f>
        <v>91</v>
      </c>
      <c r="M613"/>
      <c r="N613">
        <f t="shared" ref="N613:N619" si="737">K613-H613</f>
        <v>2</v>
      </c>
      <c r="O613">
        <f t="shared" ref="O613:O619" si="738">L613-I613</f>
        <v>0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224" t="s">
        <v>137</v>
      </c>
      <c r="B614" s="226">
        <f t="shared" si="733"/>
        <v>1</v>
      </c>
      <c r="C614" s="226">
        <f t="shared" si="734"/>
        <v>1</v>
      </c>
      <c r="D614" s="225">
        <f t="shared" si="735"/>
        <v>0</v>
      </c>
      <c r="E614" s="225">
        <f t="shared" si="736"/>
        <v>0</v>
      </c>
      <c r="F614"/>
      <c r="G614"/>
      <c r="H614">
        <f>SUM(CD3:CD170)+H613</f>
        <v>4730</v>
      </c>
      <c r="I614">
        <f>SUM(BQ3:BQ170)+I613</f>
        <v>91</v>
      </c>
      <c r="J614"/>
      <c r="K614">
        <f>K611</f>
        <v>4730</v>
      </c>
      <c r="L614">
        <f>L611</f>
        <v>91</v>
      </c>
      <c r="M614"/>
      <c r="N614">
        <f t="shared" si="737"/>
        <v>0</v>
      </c>
      <c r="O614">
        <f t="shared" si="738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224" t="s">
        <v>138</v>
      </c>
      <c r="B615" s="226">
        <f t="shared" si="733"/>
        <v>1</v>
      </c>
      <c r="C615" s="226">
        <f t="shared" si="734"/>
        <v>1</v>
      </c>
      <c r="D615" s="225">
        <f t="shared" si="735"/>
        <v>0</v>
      </c>
      <c r="E615" s="225">
        <f t="shared" si="736"/>
        <v>0</v>
      </c>
      <c r="F615"/>
      <c r="G615"/>
      <c r="H615">
        <f>SUM(CE3:CE170)+H614</f>
        <v>4730</v>
      </c>
      <c r="I615">
        <f>SUM(BR3:BR170)+I614</f>
        <v>91</v>
      </c>
      <c r="J615"/>
      <c r="K615">
        <f>K611</f>
        <v>4730</v>
      </c>
      <c r="L615">
        <f>L611</f>
        <v>91</v>
      </c>
      <c r="M615"/>
      <c r="N615">
        <f t="shared" si="737"/>
        <v>0</v>
      </c>
      <c r="O615">
        <f t="shared" si="738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224" t="s">
        <v>139</v>
      </c>
      <c r="B616" s="226">
        <f t="shared" si="733"/>
        <v>1</v>
      </c>
      <c r="C616" s="226">
        <f t="shared" si="734"/>
        <v>1</v>
      </c>
      <c r="D616" s="225">
        <f t="shared" si="735"/>
        <v>0</v>
      </c>
      <c r="E616" s="225">
        <f t="shared" si="736"/>
        <v>0</v>
      </c>
      <c r="F616"/>
      <c r="G616"/>
      <c r="H616">
        <f>SUM(CF3:CF170)+H615</f>
        <v>4730</v>
      </c>
      <c r="I616">
        <f>SUM(BS3:BS170)+I615</f>
        <v>91</v>
      </c>
      <c r="J616"/>
      <c r="K616">
        <f>K611</f>
        <v>4730</v>
      </c>
      <c r="L616">
        <f>L611</f>
        <v>91</v>
      </c>
      <c r="M616"/>
      <c r="N616">
        <f t="shared" si="737"/>
        <v>0</v>
      </c>
      <c r="O616">
        <f t="shared" si="738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224" t="s">
        <v>140</v>
      </c>
      <c r="B617" s="226">
        <f t="shared" si="733"/>
        <v>1</v>
      </c>
      <c r="C617" s="226">
        <f t="shared" si="734"/>
        <v>1</v>
      </c>
      <c r="D617" s="225">
        <f t="shared" si="735"/>
        <v>0</v>
      </c>
      <c r="E617" s="225">
        <f t="shared" si="736"/>
        <v>0</v>
      </c>
      <c r="F617"/>
      <c r="G617"/>
      <c r="H617">
        <f>SUM(CG3:CG170)+H616</f>
        <v>4730</v>
      </c>
      <c r="I617">
        <f>SUM(BT3:BT170)+I616</f>
        <v>91</v>
      </c>
      <c r="J617"/>
      <c r="K617">
        <f>K611</f>
        <v>4730</v>
      </c>
      <c r="L617">
        <f>L611</f>
        <v>91</v>
      </c>
      <c r="M617"/>
      <c r="N617">
        <f t="shared" si="737"/>
        <v>0</v>
      </c>
      <c r="O617">
        <f t="shared" si="738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224" t="s">
        <v>141</v>
      </c>
      <c r="B618" s="226">
        <f t="shared" si="733"/>
        <v>1</v>
      </c>
      <c r="C618" s="226">
        <f t="shared" si="734"/>
        <v>1</v>
      </c>
      <c r="D618" s="225">
        <f t="shared" si="735"/>
        <v>0</v>
      </c>
      <c r="E618" s="225">
        <f t="shared" si="736"/>
        <v>0</v>
      </c>
      <c r="F618"/>
      <c r="G618"/>
      <c r="H618">
        <f>SUM(CH3:CH170)+H617</f>
        <v>4730</v>
      </c>
      <c r="I618">
        <f>SUM(BU3:BU170)+I617</f>
        <v>91</v>
      </c>
      <c r="J618"/>
      <c r="K618">
        <f>K611</f>
        <v>4730</v>
      </c>
      <c r="L618">
        <f>L611</f>
        <v>91</v>
      </c>
      <c r="M618"/>
      <c r="N618">
        <f t="shared" si="737"/>
        <v>0</v>
      </c>
      <c r="O618">
        <f t="shared" si="738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224" t="s">
        <v>143</v>
      </c>
      <c r="B619" s="226">
        <f t="shared" si="733"/>
        <v>1</v>
      </c>
      <c r="C619" s="226">
        <f t="shared" si="734"/>
        <v>1</v>
      </c>
      <c r="D619" s="225">
        <f t="shared" si="735"/>
        <v>0</v>
      </c>
      <c r="E619" s="225">
        <f t="shared" si="736"/>
        <v>0</v>
      </c>
      <c r="F619"/>
      <c r="H619" s="2">
        <f>SUM(CI3:CL170)+H618</f>
        <v>4730</v>
      </c>
      <c r="I619" s="2">
        <f>SUM(BV3:BY170)+I618</f>
        <v>91</v>
      </c>
      <c r="J619"/>
      <c r="K619">
        <f>K611</f>
        <v>4730</v>
      </c>
      <c r="L619">
        <f>L611</f>
        <v>91</v>
      </c>
      <c r="M619"/>
      <c r="N619">
        <f t="shared" si="737"/>
        <v>0</v>
      </c>
      <c r="O619">
        <f t="shared" si="738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1:L1"/>
    <mergeCell ref="M1:U1"/>
    <mergeCell ref="A66:U66"/>
    <mergeCell ref="A131:U131"/>
    <mergeCell ref="A196:U196"/>
    <mergeCell ref="A586:U586"/>
    <mergeCell ref="A456:U456"/>
    <mergeCell ref="A457:U457"/>
    <mergeCell ref="A261:U261"/>
    <mergeCell ref="A326:U326"/>
    <mergeCell ref="A391:U391"/>
    <mergeCell ref="A521:U521"/>
    <mergeCell ref="A522:U522"/>
  </mergeCells>
  <phoneticPr fontId="20" type="noConversion"/>
  <conditionalFormatting sqref="AE575:AE576 AF575:AH582">
    <cfRule type="cellIs" dxfId="2" priority="5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5</vt:i4>
      </vt:variant>
    </vt:vector>
  </HeadingPairs>
  <TitlesOfParts>
    <vt:vector size="8" baseType="lpstr">
      <vt:lpstr>Synthèse</vt:lpstr>
      <vt:lpstr>Comptage Vitesse Sens 1 60 </vt:lpstr>
      <vt:lpstr>Comptage Vitesse Sens 1 60 MinB</vt:lpstr>
      <vt:lpstr>'Comptage Vitesse Sens 1 60 '!debit_total</vt:lpstr>
      <vt:lpstr>debit_total</vt:lpstr>
      <vt:lpstr>'Comptage Vitesse Sens 1 60 '!Zone_d_impression</vt:lpstr>
      <vt:lpstr>'Comptage Vitesse Sens 1 60 MinB'!Zone_d_impression</vt:lpstr>
      <vt:lpstr>Synthèse!Zone_d_impression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Phouné Thiam</cp:lastModifiedBy>
  <cp:lastPrinted>2021-03-30T16:42:24Z</cp:lastPrinted>
  <dcterms:created xsi:type="dcterms:W3CDTF">1998-02-14T17:46:59Z</dcterms:created>
  <dcterms:modified xsi:type="dcterms:W3CDTF">2021-11-04T09:03:56Z</dcterms:modified>
</cp:coreProperties>
</file>