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0" yWindow="-100" windowWidth="19420" windowHeight="11020" tabRatio="581" activeTab="1"/>
  </bookViews>
  <sheets>
    <sheet name="Synthèse" sheetId="4" r:id="rId1"/>
    <sheet name="Comptage Vitesse Sens 1 60 " sheetId="5" r:id="rId2"/>
    <sheet name="Comptage Vitesse Sens 1 60 MinB" sheetId="3" r:id="rId3"/>
  </sheets>
  <definedNames>
    <definedName name="debit_total" localSheetId="1">'Comptage Vitesse Sens 1 60 '!$T$36</definedName>
    <definedName name="debit_total">'Comptage Vitesse Sens 1 60 MinB'!$T$36</definedName>
    <definedName name="_xlnm.Print_Area" localSheetId="1">'Comptage Vitesse Sens 1 60 '!$A$1:$U$585</definedName>
    <definedName name="_xlnm.Print_Area" localSheetId="2">'Comptage Vitesse Sens 1 60 MinB'!$A$1:$U$585</definedName>
    <definedName name="_xlnm.Print_Area" localSheetId="0">Synthèse!$A$1:$M$68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05" i="3" l="1"/>
  <c r="F605" i="3"/>
  <c r="BT2" i="3"/>
  <c r="BS2" i="3"/>
  <c r="BR2" i="3"/>
  <c r="BQ2" i="3"/>
  <c r="BP2" i="3"/>
  <c r="BO2" i="3"/>
  <c r="BN2" i="3"/>
  <c r="BT1" i="3"/>
  <c r="BS1" i="3"/>
  <c r="BR1" i="3"/>
  <c r="BQ1" i="3"/>
  <c r="BP1" i="3"/>
  <c r="BO1" i="3"/>
  <c r="BN1" i="3"/>
  <c r="I611" i="3"/>
  <c r="H611" i="3"/>
  <c r="H612" i="3" s="1"/>
  <c r="H613" i="3" s="1"/>
  <c r="L611" i="3"/>
  <c r="L614" i="3" s="1"/>
  <c r="K611" i="3"/>
  <c r="K616" i="3" s="1"/>
  <c r="B611" i="3" l="1"/>
  <c r="B60" i="4" s="1"/>
  <c r="C611" i="3"/>
  <c r="C60" i="4" s="1"/>
  <c r="L619" i="3"/>
  <c r="O611" i="3"/>
  <c r="E611" i="3" s="1"/>
  <c r="E60" i="4" s="1"/>
  <c r="L617" i="3"/>
  <c r="L613" i="3"/>
  <c r="I612" i="3"/>
  <c r="L616" i="3"/>
  <c r="L612" i="3"/>
  <c r="L615" i="3"/>
  <c r="L618" i="3"/>
  <c r="H614" i="3"/>
  <c r="K618" i="3"/>
  <c r="K613" i="3"/>
  <c r="N613" i="3" s="1"/>
  <c r="D613" i="3" s="1"/>
  <c r="D62" i="4" s="1"/>
  <c r="K617" i="3"/>
  <c r="K614" i="3"/>
  <c r="K615" i="3"/>
  <c r="K619" i="3"/>
  <c r="N611" i="3"/>
  <c r="D611" i="3" s="1"/>
  <c r="D60" i="4" s="1"/>
  <c r="K612" i="3"/>
  <c r="N612" i="3" s="1"/>
  <c r="D612" i="3" s="1"/>
  <c r="D61" i="4" s="1"/>
  <c r="BL7" i="3"/>
  <c r="N614" i="3" l="1"/>
  <c r="D614" i="3" s="1"/>
  <c r="D63" i="4" s="1"/>
  <c r="O612" i="3"/>
  <c r="E612" i="3" s="1"/>
  <c r="E61" i="4" s="1"/>
  <c r="B613" i="3"/>
  <c r="B62" i="4" s="1"/>
  <c r="C612" i="3"/>
  <c r="C61" i="4" s="1"/>
  <c r="I613" i="3"/>
  <c r="B614" i="3"/>
  <c r="B63" i="4" s="1"/>
  <c r="H615" i="3"/>
  <c r="B612" i="3"/>
  <c r="B61" i="4" s="1"/>
  <c r="C613" i="3" l="1"/>
  <c r="C62" i="4" s="1"/>
  <c r="I614" i="3"/>
  <c r="O613" i="3"/>
  <c r="E613" i="3" s="1"/>
  <c r="E62" i="4" s="1"/>
  <c r="B615" i="3"/>
  <c r="B64" i="4" s="1"/>
  <c r="H616" i="3"/>
  <c r="N615" i="3"/>
  <c r="D615" i="3" s="1"/>
  <c r="D64" i="4" s="1"/>
  <c r="C614" i="3" l="1"/>
  <c r="C63" i="4" s="1"/>
  <c r="I615" i="3"/>
  <c r="O614" i="3"/>
  <c r="E614" i="3" s="1"/>
  <c r="E63" i="4" s="1"/>
  <c r="B616" i="3"/>
  <c r="B65" i="4" s="1"/>
  <c r="H617" i="3"/>
  <c r="N616" i="3"/>
  <c r="D616" i="3" s="1"/>
  <c r="D65" i="4" s="1"/>
  <c r="H14" i="4"/>
  <c r="C14" i="4"/>
  <c r="I616" i="3" l="1"/>
  <c r="C615" i="3"/>
  <c r="C64" i="4" s="1"/>
  <c r="O615" i="3"/>
  <c r="E615" i="3" s="1"/>
  <c r="E64" i="4" s="1"/>
  <c r="N617" i="3"/>
  <c r="D617" i="3" s="1"/>
  <c r="D66" i="4" s="1"/>
  <c r="H618" i="3"/>
  <c r="B617" i="3"/>
  <c r="B66" i="4" s="1"/>
  <c r="M1" i="3"/>
  <c r="A1" i="3"/>
  <c r="C616" i="3" l="1"/>
  <c r="C65" i="4" s="1"/>
  <c r="I617" i="3"/>
  <c r="O616" i="3"/>
  <c r="E616" i="3" s="1"/>
  <c r="E65" i="4" s="1"/>
  <c r="N618" i="3"/>
  <c r="D618" i="3" s="1"/>
  <c r="D67" i="4" s="1"/>
  <c r="H619" i="3"/>
  <c r="B618" i="3"/>
  <c r="B67" i="4" s="1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M229" i="3"/>
  <c r="AN229" i="3"/>
  <c r="AO229" i="3"/>
  <c r="AP229" i="3"/>
  <c r="AQ229" i="3"/>
  <c r="AR229" i="3"/>
  <c r="AS229" i="3"/>
  <c r="AT229" i="3"/>
  <c r="AU229" i="3"/>
  <c r="AV229" i="3"/>
  <c r="AW229" i="3"/>
  <c r="AL229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M213" i="3"/>
  <c r="AN213" i="3"/>
  <c r="AO213" i="3"/>
  <c r="AP213" i="3"/>
  <c r="AQ213" i="3"/>
  <c r="AR213" i="3"/>
  <c r="AS213" i="3"/>
  <c r="AT213" i="3"/>
  <c r="AU213" i="3"/>
  <c r="AV213" i="3"/>
  <c r="AW213" i="3"/>
  <c r="AL213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M294" i="3"/>
  <c r="AN294" i="3"/>
  <c r="AO294" i="3"/>
  <c r="AP294" i="3"/>
  <c r="AQ294" i="3"/>
  <c r="AR294" i="3"/>
  <c r="AS294" i="3"/>
  <c r="AT294" i="3"/>
  <c r="AU294" i="3"/>
  <c r="AV294" i="3"/>
  <c r="AW294" i="3"/>
  <c r="AL294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M280" i="3"/>
  <c r="AN280" i="3"/>
  <c r="AO280" i="3"/>
  <c r="AP280" i="3"/>
  <c r="AQ280" i="3"/>
  <c r="AR280" i="3"/>
  <c r="AS280" i="3"/>
  <c r="AT280" i="3"/>
  <c r="AU280" i="3"/>
  <c r="AV280" i="3"/>
  <c r="AW280" i="3"/>
  <c r="AL28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M359" i="3"/>
  <c r="AN359" i="3"/>
  <c r="AO359" i="3"/>
  <c r="AP359" i="3"/>
  <c r="AQ359" i="3"/>
  <c r="AR359" i="3"/>
  <c r="AS359" i="3"/>
  <c r="AT359" i="3"/>
  <c r="AU359" i="3"/>
  <c r="AV359" i="3"/>
  <c r="AW359" i="3"/>
  <c r="AL359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M347" i="3"/>
  <c r="AN347" i="3"/>
  <c r="AO347" i="3"/>
  <c r="AP347" i="3"/>
  <c r="AQ347" i="3"/>
  <c r="AR347" i="3"/>
  <c r="AS347" i="3"/>
  <c r="AT347" i="3"/>
  <c r="AU347" i="3"/>
  <c r="AV347" i="3"/>
  <c r="AW347" i="3"/>
  <c r="AL347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M424" i="3"/>
  <c r="AN424" i="3"/>
  <c r="AO424" i="3"/>
  <c r="AP424" i="3"/>
  <c r="AQ424" i="3"/>
  <c r="AR424" i="3"/>
  <c r="AS424" i="3"/>
  <c r="AT424" i="3"/>
  <c r="AU424" i="3"/>
  <c r="AV424" i="3"/>
  <c r="AW424" i="3"/>
  <c r="AL424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M414" i="3"/>
  <c r="AN414" i="3"/>
  <c r="AO414" i="3"/>
  <c r="AP414" i="3"/>
  <c r="AQ414" i="3"/>
  <c r="AR414" i="3"/>
  <c r="AS414" i="3"/>
  <c r="AT414" i="3"/>
  <c r="AU414" i="3"/>
  <c r="AV414" i="3"/>
  <c r="AW414" i="3"/>
  <c r="AL414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B164" i="3"/>
  <c r="BC164" i="3"/>
  <c r="BD164" i="3"/>
  <c r="BE164" i="3"/>
  <c r="BF164" i="3"/>
  <c r="BG164" i="3"/>
  <c r="BH164" i="3"/>
  <c r="BI164" i="3"/>
  <c r="BJ164" i="3"/>
  <c r="BK164" i="3"/>
  <c r="BL164" i="3"/>
  <c r="BA16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B153" i="3"/>
  <c r="BC153" i="3"/>
  <c r="BD153" i="3"/>
  <c r="BE153" i="3"/>
  <c r="BF153" i="3"/>
  <c r="BG153" i="3"/>
  <c r="BH153" i="3"/>
  <c r="BI153" i="3"/>
  <c r="BJ153" i="3"/>
  <c r="BK153" i="3"/>
  <c r="BL153" i="3"/>
  <c r="BA153" i="3"/>
  <c r="BJ129" i="3"/>
  <c r="BA129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B129" i="3"/>
  <c r="BC129" i="3"/>
  <c r="BD129" i="3"/>
  <c r="BE129" i="3"/>
  <c r="BF129" i="3"/>
  <c r="BG129" i="3"/>
  <c r="BH129" i="3"/>
  <c r="BI129" i="3"/>
  <c r="BK129" i="3"/>
  <c r="BL129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B105" i="3"/>
  <c r="BC105" i="3"/>
  <c r="BD105" i="3"/>
  <c r="BE105" i="3"/>
  <c r="BF105" i="3"/>
  <c r="BG105" i="3"/>
  <c r="BH105" i="3"/>
  <c r="BI105" i="3"/>
  <c r="BJ105" i="3"/>
  <c r="BK105" i="3"/>
  <c r="BL105" i="3"/>
  <c r="BA105" i="3"/>
  <c r="X280" i="3" s="1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B99" i="3"/>
  <c r="BC99" i="3"/>
  <c r="BD99" i="3"/>
  <c r="BE99" i="3"/>
  <c r="BF99" i="3"/>
  <c r="BG99" i="3"/>
  <c r="BH99" i="3"/>
  <c r="BI99" i="3"/>
  <c r="BJ99" i="3"/>
  <c r="BK99" i="3"/>
  <c r="BL99" i="3"/>
  <c r="BA99" i="3"/>
  <c r="BB80" i="3"/>
  <c r="BC80" i="3"/>
  <c r="BD80" i="3"/>
  <c r="BE80" i="3"/>
  <c r="BF80" i="3"/>
  <c r="BG80" i="3"/>
  <c r="BH80" i="3"/>
  <c r="BI80" i="3"/>
  <c r="BJ80" i="3"/>
  <c r="BK80" i="3"/>
  <c r="BL80" i="3"/>
  <c r="BB81" i="3"/>
  <c r="BC81" i="3"/>
  <c r="BD81" i="3"/>
  <c r="BE81" i="3"/>
  <c r="BF81" i="3"/>
  <c r="BG81" i="3"/>
  <c r="BH81" i="3"/>
  <c r="BI81" i="3"/>
  <c r="BJ81" i="3"/>
  <c r="BK81" i="3"/>
  <c r="BL81" i="3"/>
  <c r="BB82" i="3"/>
  <c r="BC82" i="3"/>
  <c r="BD82" i="3"/>
  <c r="BE82" i="3"/>
  <c r="BF82" i="3"/>
  <c r="BG82" i="3"/>
  <c r="BH82" i="3"/>
  <c r="BI82" i="3"/>
  <c r="BJ82" i="3"/>
  <c r="BK82" i="3"/>
  <c r="BL82" i="3"/>
  <c r="BB83" i="3"/>
  <c r="BC83" i="3"/>
  <c r="BD83" i="3"/>
  <c r="BE83" i="3"/>
  <c r="BF83" i="3"/>
  <c r="BG83" i="3"/>
  <c r="BH83" i="3"/>
  <c r="BI83" i="3"/>
  <c r="BJ83" i="3"/>
  <c r="BK83" i="3"/>
  <c r="BL83" i="3"/>
  <c r="BB84" i="3"/>
  <c r="BC84" i="3"/>
  <c r="BD84" i="3"/>
  <c r="BE84" i="3"/>
  <c r="BF84" i="3"/>
  <c r="BG84" i="3"/>
  <c r="BH84" i="3"/>
  <c r="BI84" i="3"/>
  <c r="BJ84" i="3"/>
  <c r="BK84" i="3"/>
  <c r="BL84" i="3"/>
  <c r="BB85" i="3"/>
  <c r="BC85" i="3"/>
  <c r="BD85" i="3"/>
  <c r="BE85" i="3"/>
  <c r="BF85" i="3"/>
  <c r="BG85" i="3"/>
  <c r="BH85" i="3"/>
  <c r="BI85" i="3"/>
  <c r="BJ85" i="3"/>
  <c r="BK85" i="3"/>
  <c r="BL85" i="3"/>
  <c r="BB86" i="3"/>
  <c r="BC86" i="3"/>
  <c r="BD86" i="3"/>
  <c r="BE86" i="3"/>
  <c r="BF86" i="3"/>
  <c r="BG86" i="3"/>
  <c r="BH86" i="3"/>
  <c r="BI86" i="3"/>
  <c r="BJ86" i="3"/>
  <c r="BK86" i="3"/>
  <c r="BL86" i="3"/>
  <c r="BB87" i="3"/>
  <c r="BC87" i="3"/>
  <c r="BD87" i="3"/>
  <c r="BE87" i="3"/>
  <c r="BF87" i="3"/>
  <c r="BG87" i="3"/>
  <c r="BH87" i="3"/>
  <c r="BI87" i="3"/>
  <c r="BJ87" i="3"/>
  <c r="BK87" i="3"/>
  <c r="BL87" i="3"/>
  <c r="BB88" i="3"/>
  <c r="BC88" i="3"/>
  <c r="BD88" i="3"/>
  <c r="BE88" i="3"/>
  <c r="BF88" i="3"/>
  <c r="BG88" i="3"/>
  <c r="BH88" i="3"/>
  <c r="BI88" i="3"/>
  <c r="BJ88" i="3"/>
  <c r="BK88" i="3"/>
  <c r="BL88" i="3"/>
  <c r="BB89" i="3"/>
  <c r="BC89" i="3"/>
  <c r="BD89" i="3"/>
  <c r="BE89" i="3"/>
  <c r="BF89" i="3"/>
  <c r="BG89" i="3"/>
  <c r="BH89" i="3"/>
  <c r="BI89" i="3"/>
  <c r="BJ89" i="3"/>
  <c r="BK89" i="3"/>
  <c r="BL89" i="3"/>
  <c r="BB90" i="3"/>
  <c r="BC90" i="3"/>
  <c r="BD90" i="3"/>
  <c r="BE90" i="3"/>
  <c r="BF90" i="3"/>
  <c r="BG90" i="3"/>
  <c r="BH90" i="3"/>
  <c r="BI90" i="3"/>
  <c r="BJ90" i="3"/>
  <c r="BK90" i="3"/>
  <c r="BL90" i="3"/>
  <c r="BB91" i="3"/>
  <c r="BC91" i="3"/>
  <c r="BD91" i="3"/>
  <c r="BE91" i="3"/>
  <c r="BF91" i="3"/>
  <c r="BG91" i="3"/>
  <c r="BH91" i="3"/>
  <c r="BI91" i="3"/>
  <c r="BJ91" i="3"/>
  <c r="BK91" i="3"/>
  <c r="BL91" i="3"/>
  <c r="BB92" i="3"/>
  <c r="BC92" i="3"/>
  <c r="BD92" i="3"/>
  <c r="BE92" i="3"/>
  <c r="BF92" i="3"/>
  <c r="BG92" i="3"/>
  <c r="BH92" i="3"/>
  <c r="BI92" i="3"/>
  <c r="BJ92" i="3"/>
  <c r="BK92" i="3"/>
  <c r="BL92" i="3"/>
  <c r="BB93" i="3"/>
  <c r="BC93" i="3"/>
  <c r="BD93" i="3"/>
  <c r="BE93" i="3"/>
  <c r="BF93" i="3"/>
  <c r="BG93" i="3"/>
  <c r="BH93" i="3"/>
  <c r="BI93" i="3"/>
  <c r="BJ93" i="3"/>
  <c r="BK93" i="3"/>
  <c r="BL93" i="3"/>
  <c r="BB94" i="3"/>
  <c r="BC94" i="3"/>
  <c r="BD94" i="3"/>
  <c r="BE94" i="3"/>
  <c r="BF94" i="3"/>
  <c r="BG94" i="3"/>
  <c r="BH94" i="3"/>
  <c r="BI94" i="3"/>
  <c r="BJ94" i="3"/>
  <c r="BK94" i="3"/>
  <c r="BL94" i="3"/>
  <c r="BB95" i="3"/>
  <c r="BC95" i="3"/>
  <c r="BD95" i="3"/>
  <c r="BE95" i="3"/>
  <c r="BF95" i="3"/>
  <c r="BG95" i="3"/>
  <c r="BH95" i="3"/>
  <c r="BI95" i="3"/>
  <c r="BJ95" i="3"/>
  <c r="BK95" i="3"/>
  <c r="BL95" i="3"/>
  <c r="BB96" i="3"/>
  <c r="BC96" i="3"/>
  <c r="BD96" i="3"/>
  <c r="BE96" i="3"/>
  <c r="BF96" i="3"/>
  <c r="BG96" i="3"/>
  <c r="BH96" i="3"/>
  <c r="BI96" i="3"/>
  <c r="BJ96" i="3"/>
  <c r="BK96" i="3"/>
  <c r="BL96" i="3"/>
  <c r="BB97" i="3"/>
  <c r="BC97" i="3"/>
  <c r="BD97" i="3"/>
  <c r="BE97" i="3"/>
  <c r="BF97" i="3"/>
  <c r="BG97" i="3"/>
  <c r="BH97" i="3"/>
  <c r="BI97" i="3"/>
  <c r="BJ97" i="3"/>
  <c r="BK97" i="3"/>
  <c r="BL97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80" i="3"/>
  <c r="BB56" i="3"/>
  <c r="BC56" i="3"/>
  <c r="BD56" i="3"/>
  <c r="BE56" i="3"/>
  <c r="BF56" i="3"/>
  <c r="BG56" i="3"/>
  <c r="BH56" i="3"/>
  <c r="BI56" i="3"/>
  <c r="BJ56" i="3"/>
  <c r="BK56" i="3"/>
  <c r="BL56" i="3"/>
  <c r="BB57" i="3"/>
  <c r="BC57" i="3"/>
  <c r="BD57" i="3"/>
  <c r="BE57" i="3"/>
  <c r="BF57" i="3"/>
  <c r="BG57" i="3"/>
  <c r="BH57" i="3"/>
  <c r="BI57" i="3"/>
  <c r="BJ57" i="3"/>
  <c r="BK57" i="3"/>
  <c r="BL57" i="3"/>
  <c r="BB58" i="3"/>
  <c r="BC58" i="3"/>
  <c r="BD58" i="3"/>
  <c r="BE58" i="3"/>
  <c r="BF58" i="3"/>
  <c r="BG58" i="3"/>
  <c r="BH58" i="3"/>
  <c r="BI58" i="3"/>
  <c r="BJ58" i="3"/>
  <c r="BK58" i="3"/>
  <c r="BL58" i="3"/>
  <c r="BB59" i="3"/>
  <c r="BC59" i="3"/>
  <c r="BD59" i="3"/>
  <c r="BE59" i="3"/>
  <c r="BF59" i="3"/>
  <c r="BG59" i="3"/>
  <c r="BH59" i="3"/>
  <c r="BI59" i="3"/>
  <c r="BJ59" i="3"/>
  <c r="BK59" i="3"/>
  <c r="BL59" i="3"/>
  <c r="BB60" i="3"/>
  <c r="BC60" i="3"/>
  <c r="BD60" i="3"/>
  <c r="BE60" i="3"/>
  <c r="BF60" i="3"/>
  <c r="BG60" i="3"/>
  <c r="BH60" i="3"/>
  <c r="BI60" i="3"/>
  <c r="BJ60" i="3"/>
  <c r="BK60" i="3"/>
  <c r="BL60" i="3"/>
  <c r="BB61" i="3"/>
  <c r="BC61" i="3"/>
  <c r="BD61" i="3"/>
  <c r="BE61" i="3"/>
  <c r="BF61" i="3"/>
  <c r="BG61" i="3"/>
  <c r="BH61" i="3"/>
  <c r="BI61" i="3"/>
  <c r="BJ61" i="3"/>
  <c r="BK61" i="3"/>
  <c r="BL61" i="3"/>
  <c r="BB62" i="3"/>
  <c r="BC62" i="3"/>
  <c r="BD62" i="3"/>
  <c r="BE62" i="3"/>
  <c r="BF62" i="3"/>
  <c r="BG62" i="3"/>
  <c r="BH62" i="3"/>
  <c r="BI62" i="3"/>
  <c r="BJ62" i="3"/>
  <c r="BK62" i="3"/>
  <c r="BL62" i="3"/>
  <c r="BB63" i="3"/>
  <c r="BC63" i="3"/>
  <c r="BD63" i="3"/>
  <c r="BE63" i="3"/>
  <c r="BF63" i="3"/>
  <c r="BG63" i="3"/>
  <c r="BH63" i="3"/>
  <c r="BI63" i="3"/>
  <c r="BJ63" i="3"/>
  <c r="BK63" i="3"/>
  <c r="BL63" i="3"/>
  <c r="BB64" i="3"/>
  <c r="BC64" i="3"/>
  <c r="BD64" i="3"/>
  <c r="BE64" i="3"/>
  <c r="BF64" i="3"/>
  <c r="BG64" i="3"/>
  <c r="BH64" i="3"/>
  <c r="BI64" i="3"/>
  <c r="BJ64" i="3"/>
  <c r="BK64" i="3"/>
  <c r="BL64" i="3"/>
  <c r="BB65" i="3"/>
  <c r="BC65" i="3"/>
  <c r="BD65" i="3"/>
  <c r="BE65" i="3"/>
  <c r="BF65" i="3"/>
  <c r="BG65" i="3"/>
  <c r="BH65" i="3"/>
  <c r="BI65" i="3"/>
  <c r="BJ65" i="3"/>
  <c r="BK65" i="3"/>
  <c r="BL65" i="3"/>
  <c r="BB66" i="3"/>
  <c r="BC66" i="3"/>
  <c r="BD66" i="3"/>
  <c r="BE66" i="3"/>
  <c r="BF66" i="3"/>
  <c r="BG66" i="3"/>
  <c r="BH66" i="3"/>
  <c r="BI66" i="3"/>
  <c r="BJ66" i="3"/>
  <c r="BK66" i="3"/>
  <c r="BL66" i="3"/>
  <c r="BB67" i="3"/>
  <c r="BC67" i="3"/>
  <c r="BD67" i="3"/>
  <c r="BE67" i="3"/>
  <c r="BF67" i="3"/>
  <c r="BG67" i="3"/>
  <c r="BH67" i="3"/>
  <c r="BI67" i="3"/>
  <c r="BJ67" i="3"/>
  <c r="BK67" i="3"/>
  <c r="BL67" i="3"/>
  <c r="BB68" i="3"/>
  <c r="BC68" i="3"/>
  <c r="BD68" i="3"/>
  <c r="BE68" i="3"/>
  <c r="BF68" i="3"/>
  <c r="BG68" i="3"/>
  <c r="BH68" i="3"/>
  <c r="BI68" i="3"/>
  <c r="BJ68" i="3"/>
  <c r="BK68" i="3"/>
  <c r="BL68" i="3"/>
  <c r="BB69" i="3"/>
  <c r="BC69" i="3"/>
  <c r="BD69" i="3"/>
  <c r="BE69" i="3"/>
  <c r="BF69" i="3"/>
  <c r="BG69" i="3"/>
  <c r="BH69" i="3"/>
  <c r="BI69" i="3"/>
  <c r="BJ69" i="3"/>
  <c r="BK69" i="3"/>
  <c r="BL69" i="3"/>
  <c r="BB70" i="3"/>
  <c r="BC70" i="3"/>
  <c r="BD70" i="3"/>
  <c r="BE70" i="3"/>
  <c r="BF70" i="3"/>
  <c r="BG70" i="3"/>
  <c r="BH70" i="3"/>
  <c r="BI70" i="3"/>
  <c r="BJ70" i="3"/>
  <c r="BK70" i="3"/>
  <c r="BL70" i="3"/>
  <c r="BB71" i="3"/>
  <c r="BC71" i="3"/>
  <c r="BD71" i="3"/>
  <c r="BE71" i="3"/>
  <c r="BF71" i="3"/>
  <c r="BG71" i="3"/>
  <c r="BH71" i="3"/>
  <c r="BI71" i="3"/>
  <c r="BJ71" i="3"/>
  <c r="BK71" i="3"/>
  <c r="BL71" i="3"/>
  <c r="BB72" i="3"/>
  <c r="BC72" i="3"/>
  <c r="BD72" i="3"/>
  <c r="BE72" i="3"/>
  <c r="BF72" i="3"/>
  <c r="BG72" i="3"/>
  <c r="BH72" i="3"/>
  <c r="BI72" i="3"/>
  <c r="BJ72" i="3"/>
  <c r="BK72" i="3"/>
  <c r="BL72" i="3"/>
  <c r="BB73" i="3"/>
  <c r="BC73" i="3"/>
  <c r="BD73" i="3"/>
  <c r="BE73" i="3"/>
  <c r="BF73" i="3"/>
  <c r="BG73" i="3"/>
  <c r="BH73" i="3"/>
  <c r="BI73" i="3"/>
  <c r="BJ73" i="3"/>
  <c r="BK73" i="3"/>
  <c r="BL73" i="3"/>
  <c r="BB74" i="3"/>
  <c r="BC74" i="3"/>
  <c r="BD74" i="3"/>
  <c r="BE74" i="3"/>
  <c r="BF74" i="3"/>
  <c r="BG74" i="3"/>
  <c r="BH74" i="3"/>
  <c r="BI74" i="3"/>
  <c r="BJ74" i="3"/>
  <c r="BK74" i="3"/>
  <c r="BL74" i="3"/>
  <c r="BB75" i="3"/>
  <c r="BC75" i="3"/>
  <c r="BD75" i="3"/>
  <c r="BE75" i="3"/>
  <c r="BF75" i="3"/>
  <c r="BG75" i="3"/>
  <c r="BH75" i="3"/>
  <c r="BI75" i="3"/>
  <c r="BJ75" i="3"/>
  <c r="BK75" i="3"/>
  <c r="BL75" i="3"/>
  <c r="BB76" i="3"/>
  <c r="BC76" i="3"/>
  <c r="BD76" i="3"/>
  <c r="BE76" i="3"/>
  <c r="BF76" i="3"/>
  <c r="BG76" i="3"/>
  <c r="BH76" i="3"/>
  <c r="BI76" i="3"/>
  <c r="BJ76" i="3"/>
  <c r="BK76" i="3"/>
  <c r="BL76" i="3"/>
  <c r="BB77" i="3"/>
  <c r="BC77" i="3"/>
  <c r="BD77" i="3"/>
  <c r="BE77" i="3"/>
  <c r="BF77" i="3"/>
  <c r="BG77" i="3"/>
  <c r="BH77" i="3"/>
  <c r="BI77" i="3"/>
  <c r="BJ77" i="3"/>
  <c r="BK77" i="3"/>
  <c r="BL77" i="3"/>
  <c r="BB78" i="3"/>
  <c r="BC78" i="3"/>
  <c r="BD78" i="3"/>
  <c r="BE78" i="3"/>
  <c r="BF78" i="3"/>
  <c r="BG78" i="3"/>
  <c r="BH78" i="3"/>
  <c r="BI78" i="3"/>
  <c r="BJ78" i="3"/>
  <c r="BK78" i="3"/>
  <c r="BL78" i="3"/>
  <c r="BB79" i="3"/>
  <c r="BC79" i="3"/>
  <c r="BD79" i="3"/>
  <c r="BE79" i="3"/>
  <c r="BF79" i="3"/>
  <c r="BG79" i="3"/>
  <c r="BH79" i="3"/>
  <c r="BI79" i="3"/>
  <c r="BJ79" i="3"/>
  <c r="BK79" i="3"/>
  <c r="BL79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56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M164" i="3"/>
  <c r="AN164" i="3"/>
  <c r="AO164" i="3"/>
  <c r="AP164" i="3"/>
  <c r="AQ164" i="3"/>
  <c r="AR164" i="3"/>
  <c r="AS164" i="3"/>
  <c r="AT164" i="3"/>
  <c r="AU164" i="3"/>
  <c r="AV164" i="3"/>
  <c r="AW164" i="3"/>
  <c r="AL164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M146" i="3"/>
  <c r="AN146" i="3"/>
  <c r="AO146" i="3"/>
  <c r="AP146" i="3"/>
  <c r="AQ146" i="3"/>
  <c r="AR146" i="3"/>
  <c r="AS146" i="3"/>
  <c r="AT146" i="3"/>
  <c r="AU146" i="3"/>
  <c r="AV146" i="3"/>
  <c r="AW146" i="3"/>
  <c r="AL146" i="3"/>
  <c r="BA55" i="3"/>
  <c r="X101" i="3" s="1"/>
  <c r="BA35" i="3"/>
  <c r="BB35" i="3"/>
  <c r="BC35" i="3"/>
  <c r="BD35" i="3"/>
  <c r="BE35" i="3"/>
  <c r="BF35" i="3"/>
  <c r="BG35" i="3"/>
  <c r="BH35" i="3"/>
  <c r="BI35" i="3"/>
  <c r="BJ35" i="3"/>
  <c r="BK35" i="3"/>
  <c r="BL35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B55" i="3"/>
  <c r="BC55" i="3"/>
  <c r="BD55" i="3"/>
  <c r="BE55" i="3"/>
  <c r="BF55" i="3"/>
  <c r="BG55" i="3"/>
  <c r="BH55" i="3"/>
  <c r="BI55" i="3"/>
  <c r="BJ55" i="3"/>
  <c r="BK55" i="3"/>
  <c r="BL55" i="3"/>
  <c r="BL34" i="3"/>
  <c r="BB34" i="3"/>
  <c r="BC34" i="3"/>
  <c r="BD34" i="3"/>
  <c r="BE34" i="3"/>
  <c r="BF34" i="3"/>
  <c r="BG34" i="3"/>
  <c r="BH34" i="3"/>
  <c r="BI34" i="3"/>
  <c r="BJ34" i="3"/>
  <c r="BK34" i="3"/>
  <c r="BA34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B31" i="3"/>
  <c r="BC31" i="3"/>
  <c r="BD31" i="3"/>
  <c r="BE31" i="3"/>
  <c r="BF31" i="3"/>
  <c r="BG31" i="3"/>
  <c r="BH31" i="3"/>
  <c r="BI31" i="3"/>
  <c r="BJ31" i="3"/>
  <c r="BK31" i="3"/>
  <c r="BL31" i="3"/>
  <c r="BA31" i="3"/>
  <c r="X77" i="3" s="1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M99" i="3"/>
  <c r="AN99" i="3"/>
  <c r="AO99" i="3"/>
  <c r="AP99" i="3"/>
  <c r="AQ99" i="3"/>
  <c r="AR99" i="3"/>
  <c r="AS99" i="3"/>
  <c r="AT99" i="3"/>
  <c r="AU99" i="3"/>
  <c r="AV99" i="3"/>
  <c r="AW99" i="3"/>
  <c r="AL99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M77" i="3"/>
  <c r="AN77" i="3"/>
  <c r="AO77" i="3"/>
  <c r="AP77" i="3"/>
  <c r="AQ77" i="3"/>
  <c r="AR77" i="3"/>
  <c r="AS77" i="3"/>
  <c r="AT77" i="3"/>
  <c r="AU77" i="3"/>
  <c r="AV77" i="3"/>
  <c r="AW77" i="3"/>
  <c r="AL77" i="3"/>
  <c r="C73" i="3" s="1"/>
  <c r="AL11" i="3"/>
  <c r="AM11" i="3"/>
  <c r="AN11" i="3"/>
  <c r="AO11" i="3"/>
  <c r="AP11" i="3"/>
  <c r="AQ11" i="3"/>
  <c r="AR11" i="3"/>
  <c r="AS11" i="3"/>
  <c r="AT11" i="3"/>
  <c r="AU11" i="3"/>
  <c r="AV11" i="3"/>
  <c r="AW11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L10" i="3"/>
  <c r="C8" i="3" s="1"/>
  <c r="BB7" i="3"/>
  <c r="BC7" i="3"/>
  <c r="BD7" i="3"/>
  <c r="BE7" i="3"/>
  <c r="BF7" i="3"/>
  <c r="BG7" i="3"/>
  <c r="BH7" i="3"/>
  <c r="BI7" i="3"/>
  <c r="BJ7" i="3"/>
  <c r="BK7" i="3"/>
  <c r="BB8" i="3"/>
  <c r="BC8" i="3"/>
  <c r="BD8" i="3"/>
  <c r="BE8" i="3"/>
  <c r="BF8" i="3"/>
  <c r="BG8" i="3"/>
  <c r="BH8" i="3"/>
  <c r="BI8" i="3"/>
  <c r="BJ8" i="3"/>
  <c r="BK8" i="3"/>
  <c r="BL8" i="3"/>
  <c r="BB9" i="3"/>
  <c r="BC9" i="3"/>
  <c r="BD9" i="3"/>
  <c r="BE9" i="3"/>
  <c r="BF9" i="3"/>
  <c r="BG9" i="3"/>
  <c r="BH9" i="3"/>
  <c r="BI9" i="3"/>
  <c r="BJ9" i="3"/>
  <c r="BK9" i="3"/>
  <c r="BL9" i="3"/>
  <c r="BB10" i="3"/>
  <c r="BC10" i="3"/>
  <c r="BD10" i="3"/>
  <c r="BE10" i="3"/>
  <c r="BF10" i="3"/>
  <c r="BG10" i="3"/>
  <c r="BH10" i="3"/>
  <c r="BI10" i="3"/>
  <c r="BJ10" i="3"/>
  <c r="BK10" i="3"/>
  <c r="BL10" i="3"/>
  <c r="BB11" i="3"/>
  <c r="BC11" i="3"/>
  <c r="BD11" i="3"/>
  <c r="BE11" i="3"/>
  <c r="BF11" i="3"/>
  <c r="BG11" i="3"/>
  <c r="BH11" i="3"/>
  <c r="BI11" i="3"/>
  <c r="BJ11" i="3"/>
  <c r="BK11" i="3"/>
  <c r="BL11" i="3"/>
  <c r="BB12" i="3"/>
  <c r="BC12" i="3"/>
  <c r="BD12" i="3"/>
  <c r="BE12" i="3"/>
  <c r="BF12" i="3"/>
  <c r="BG12" i="3"/>
  <c r="BH12" i="3"/>
  <c r="BI12" i="3"/>
  <c r="BJ12" i="3"/>
  <c r="BK12" i="3"/>
  <c r="BL12" i="3"/>
  <c r="BB13" i="3"/>
  <c r="BC13" i="3"/>
  <c r="BD13" i="3"/>
  <c r="BE13" i="3"/>
  <c r="BF13" i="3"/>
  <c r="BG13" i="3"/>
  <c r="BH13" i="3"/>
  <c r="BI13" i="3"/>
  <c r="BJ13" i="3"/>
  <c r="BK13" i="3"/>
  <c r="BL13" i="3"/>
  <c r="BB14" i="3"/>
  <c r="BC14" i="3"/>
  <c r="BD14" i="3"/>
  <c r="BE14" i="3"/>
  <c r="BF14" i="3"/>
  <c r="BG14" i="3"/>
  <c r="BH14" i="3"/>
  <c r="BI14" i="3"/>
  <c r="BJ14" i="3"/>
  <c r="BK14" i="3"/>
  <c r="BL14" i="3"/>
  <c r="BB15" i="3"/>
  <c r="BC15" i="3"/>
  <c r="BD15" i="3"/>
  <c r="BE15" i="3"/>
  <c r="BF15" i="3"/>
  <c r="BG15" i="3"/>
  <c r="BH15" i="3"/>
  <c r="BI15" i="3"/>
  <c r="BJ15" i="3"/>
  <c r="BK15" i="3"/>
  <c r="BL15" i="3"/>
  <c r="BB16" i="3"/>
  <c r="BC16" i="3"/>
  <c r="BD16" i="3"/>
  <c r="BE16" i="3"/>
  <c r="BF16" i="3"/>
  <c r="BG16" i="3"/>
  <c r="BH16" i="3"/>
  <c r="BI16" i="3"/>
  <c r="BJ16" i="3"/>
  <c r="BK16" i="3"/>
  <c r="BL16" i="3"/>
  <c r="BB17" i="3"/>
  <c r="BC17" i="3"/>
  <c r="BD17" i="3"/>
  <c r="BE17" i="3"/>
  <c r="BF17" i="3"/>
  <c r="BG17" i="3"/>
  <c r="BH17" i="3"/>
  <c r="BI17" i="3"/>
  <c r="BJ17" i="3"/>
  <c r="BK17" i="3"/>
  <c r="BL17" i="3"/>
  <c r="BB18" i="3"/>
  <c r="BC18" i="3"/>
  <c r="BD18" i="3"/>
  <c r="BE18" i="3"/>
  <c r="BF18" i="3"/>
  <c r="BG18" i="3"/>
  <c r="BH18" i="3"/>
  <c r="BI18" i="3"/>
  <c r="BJ18" i="3"/>
  <c r="BK18" i="3"/>
  <c r="BL18" i="3"/>
  <c r="BB19" i="3"/>
  <c r="BC19" i="3"/>
  <c r="BD19" i="3"/>
  <c r="BE19" i="3"/>
  <c r="BF19" i="3"/>
  <c r="BG19" i="3"/>
  <c r="BH19" i="3"/>
  <c r="BI19" i="3"/>
  <c r="BJ19" i="3"/>
  <c r="BK19" i="3"/>
  <c r="BL19" i="3"/>
  <c r="BB20" i="3"/>
  <c r="BC20" i="3"/>
  <c r="BD20" i="3"/>
  <c r="BE20" i="3"/>
  <c r="BF20" i="3"/>
  <c r="BG20" i="3"/>
  <c r="BH20" i="3"/>
  <c r="BI20" i="3"/>
  <c r="BJ20" i="3"/>
  <c r="BK20" i="3"/>
  <c r="BL20" i="3"/>
  <c r="BB21" i="3"/>
  <c r="BC21" i="3"/>
  <c r="BD21" i="3"/>
  <c r="BE21" i="3"/>
  <c r="BF21" i="3"/>
  <c r="BG21" i="3"/>
  <c r="BH21" i="3"/>
  <c r="BI21" i="3"/>
  <c r="BJ21" i="3"/>
  <c r="BK21" i="3"/>
  <c r="BL21" i="3"/>
  <c r="BB22" i="3"/>
  <c r="BC22" i="3"/>
  <c r="BD22" i="3"/>
  <c r="BE22" i="3"/>
  <c r="BF22" i="3"/>
  <c r="BG22" i="3"/>
  <c r="BH22" i="3"/>
  <c r="BI22" i="3"/>
  <c r="BJ22" i="3"/>
  <c r="BK22" i="3"/>
  <c r="BL22" i="3"/>
  <c r="BB23" i="3"/>
  <c r="BC23" i="3"/>
  <c r="BD23" i="3"/>
  <c r="BE23" i="3"/>
  <c r="BF23" i="3"/>
  <c r="BG23" i="3"/>
  <c r="BH23" i="3"/>
  <c r="BI23" i="3"/>
  <c r="BJ23" i="3"/>
  <c r="BK23" i="3"/>
  <c r="BL23" i="3"/>
  <c r="BB24" i="3"/>
  <c r="BC24" i="3"/>
  <c r="BD24" i="3"/>
  <c r="BE24" i="3"/>
  <c r="BF24" i="3"/>
  <c r="BG24" i="3"/>
  <c r="BH24" i="3"/>
  <c r="BI24" i="3"/>
  <c r="BJ24" i="3"/>
  <c r="BK24" i="3"/>
  <c r="BL24" i="3"/>
  <c r="BB25" i="3"/>
  <c r="BC25" i="3"/>
  <c r="BD25" i="3"/>
  <c r="BE25" i="3"/>
  <c r="BF25" i="3"/>
  <c r="BG25" i="3"/>
  <c r="BH25" i="3"/>
  <c r="BI25" i="3"/>
  <c r="BJ25" i="3"/>
  <c r="BK25" i="3"/>
  <c r="BL25" i="3"/>
  <c r="BB26" i="3"/>
  <c r="BC26" i="3"/>
  <c r="BD26" i="3"/>
  <c r="BE26" i="3"/>
  <c r="BF26" i="3"/>
  <c r="BG26" i="3"/>
  <c r="BH26" i="3"/>
  <c r="BI26" i="3"/>
  <c r="BJ26" i="3"/>
  <c r="BK26" i="3"/>
  <c r="BL26" i="3"/>
  <c r="BB27" i="3"/>
  <c r="BC27" i="3"/>
  <c r="BD27" i="3"/>
  <c r="BE27" i="3"/>
  <c r="BF27" i="3"/>
  <c r="BG27" i="3"/>
  <c r="BH27" i="3"/>
  <c r="BI27" i="3"/>
  <c r="BJ27" i="3"/>
  <c r="BK27" i="3"/>
  <c r="BL27" i="3"/>
  <c r="BB28" i="3"/>
  <c r="BC28" i="3"/>
  <c r="BD28" i="3"/>
  <c r="BE28" i="3"/>
  <c r="BF28" i="3"/>
  <c r="BG28" i="3"/>
  <c r="BH28" i="3"/>
  <c r="BI28" i="3"/>
  <c r="BJ28" i="3"/>
  <c r="BK28" i="3"/>
  <c r="BL28" i="3"/>
  <c r="BB29" i="3"/>
  <c r="BC29" i="3"/>
  <c r="BD29" i="3"/>
  <c r="BE29" i="3"/>
  <c r="BF29" i="3"/>
  <c r="BG29" i="3"/>
  <c r="BH29" i="3"/>
  <c r="BI29" i="3"/>
  <c r="BJ29" i="3"/>
  <c r="BK29" i="3"/>
  <c r="BL29" i="3"/>
  <c r="BB30" i="3"/>
  <c r="BC30" i="3"/>
  <c r="BD30" i="3"/>
  <c r="BE30" i="3"/>
  <c r="BF30" i="3"/>
  <c r="BG30" i="3"/>
  <c r="BH30" i="3"/>
  <c r="BI30" i="3"/>
  <c r="BJ30" i="3"/>
  <c r="BK30" i="3"/>
  <c r="BL30" i="3"/>
  <c r="BA30" i="3"/>
  <c r="X34" i="3" s="1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X32" i="3" s="1"/>
  <c r="BA7" i="3"/>
  <c r="I618" i="3" l="1"/>
  <c r="C617" i="3"/>
  <c r="C66" i="4" s="1"/>
  <c r="O617" i="3"/>
  <c r="E617" i="3" s="1"/>
  <c r="E66" i="4" s="1"/>
  <c r="B619" i="3"/>
  <c r="B68" i="4" s="1"/>
  <c r="N619" i="3"/>
  <c r="D619" i="3" s="1"/>
  <c r="D68" i="4" s="1"/>
  <c r="E605" i="3"/>
  <c r="I619" i="3" l="1"/>
  <c r="C618" i="3"/>
  <c r="C67" i="4" s="1"/>
  <c r="O618" i="3"/>
  <c r="E618" i="3" s="1"/>
  <c r="E67" i="4" s="1"/>
  <c r="C51" i="4"/>
  <c r="C619" i="3" l="1"/>
  <c r="C68" i="4" s="1"/>
  <c r="O619" i="3"/>
  <c r="E619" i="3" s="1"/>
  <c r="E68" i="4" s="1"/>
  <c r="G594" i="3"/>
  <c r="F594" i="3"/>
  <c r="J3" i="3" l="1"/>
  <c r="P3" i="3"/>
  <c r="G595" i="3" l="1"/>
  <c r="F595" i="3"/>
  <c r="E595" i="3" l="1"/>
  <c r="F596" i="3"/>
  <c r="E594" i="3"/>
  <c r="G596" i="3"/>
  <c r="CK214" i="3"/>
  <c r="CJ214" i="3"/>
  <c r="CI214" i="3"/>
  <c r="CH214" i="3"/>
  <c r="CG214" i="3"/>
  <c r="CF214" i="3"/>
  <c r="CE214" i="3"/>
  <c r="CD214" i="3"/>
  <c r="CC214" i="3"/>
  <c r="CB214" i="3"/>
  <c r="CA214" i="3"/>
  <c r="BP214" i="3"/>
  <c r="BQ214" i="3"/>
  <c r="BR214" i="3"/>
  <c r="BS214" i="3"/>
  <c r="BT214" i="3"/>
  <c r="BU214" i="3"/>
  <c r="BV214" i="3"/>
  <c r="BW214" i="3"/>
  <c r="BX214" i="3"/>
  <c r="BY214" i="3"/>
  <c r="BO214" i="3"/>
  <c r="CL214" i="3" l="1"/>
  <c r="CA216" i="3" s="1"/>
  <c r="E596" i="3"/>
  <c r="BZ214" i="3"/>
  <c r="BO216" i="3" s="1"/>
  <c r="T553" i="3"/>
  <c r="T488" i="3"/>
  <c r="T423" i="3"/>
  <c r="T358" i="3"/>
  <c r="T293" i="3"/>
  <c r="T228" i="3"/>
  <c r="T163" i="3"/>
  <c r="T98" i="3"/>
  <c r="T33" i="3"/>
  <c r="B49" i="4"/>
  <c r="B57" i="4" s="1"/>
  <c r="I458" i="3"/>
  <c r="B38" i="4"/>
  <c r="E3" i="3"/>
  <c r="C523" i="3" s="1"/>
  <c r="P459" i="3"/>
  <c r="N459" i="3"/>
  <c r="P458" i="3"/>
  <c r="O393" i="3"/>
  <c r="J393" i="3"/>
  <c r="I393" i="3"/>
  <c r="O328" i="3"/>
  <c r="J328" i="3"/>
  <c r="I328" i="3"/>
  <c r="O263" i="3"/>
  <c r="J263" i="3"/>
  <c r="I263" i="3"/>
  <c r="O198" i="3"/>
  <c r="J198" i="3"/>
  <c r="I198" i="3"/>
  <c r="E133" i="3"/>
  <c r="O133" i="3"/>
  <c r="J133" i="3"/>
  <c r="I133" i="3"/>
  <c r="O68" i="3"/>
  <c r="N524" i="3" s="1"/>
  <c r="J68" i="3"/>
  <c r="P523" i="3" s="1"/>
  <c r="I68" i="3"/>
  <c r="X10" i="3"/>
  <c r="B8" i="3" s="1"/>
  <c r="Y10" i="3"/>
  <c r="D8" i="3" s="1"/>
  <c r="Z10" i="3"/>
  <c r="F8" i="3" s="1"/>
  <c r="AA10" i="3"/>
  <c r="H8" i="3" s="1"/>
  <c r="AB10" i="3"/>
  <c r="J8" i="3" s="1"/>
  <c r="AC10" i="3"/>
  <c r="L8" i="3" s="1"/>
  <c r="AD10" i="3"/>
  <c r="N8" i="3" s="1"/>
  <c r="AE10" i="3"/>
  <c r="P8" i="3" s="1"/>
  <c r="AF10" i="3"/>
  <c r="AG10" i="3"/>
  <c r="AH10" i="3"/>
  <c r="X11" i="3"/>
  <c r="B9" i="3" s="1"/>
  <c r="Y11" i="3"/>
  <c r="D9" i="3" s="1"/>
  <c r="Z11" i="3"/>
  <c r="F9" i="3" s="1"/>
  <c r="AA11" i="3"/>
  <c r="H9" i="3" s="1"/>
  <c r="AB11" i="3"/>
  <c r="J9" i="3" s="1"/>
  <c r="AC11" i="3"/>
  <c r="L9" i="3" s="1"/>
  <c r="AD11" i="3"/>
  <c r="N9" i="3" s="1"/>
  <c r="AE11" i="3"/>
  <c r="P9" i="3" s="1"/>
  <c r="AF11" i="3"/>
  <c r="AG11" i="3"/>
  <c r="X12" i="3"/>
  <c r="B10" i="3" s="1"/>
  <c r="Y12" i="3"/>
  <c r="D10" i="3" s="1"/>
  <c r="Z12" i="3"/>
  <c r="F10" i="3" s="1"/>
  <c r="AA12" i="3"/>
  <c r="H10" i="3" s="1"/>
  <c r="AB12" i="3"/>
  <c r="J10" i="3" s="1"/>
  <c r="AC12" i="3"/>
  <c r="L10" i="3" s="1"/>
  <c r="AD12" i="3"/>
  <c r="N10" i="3" s="1"/>
  <c r="AE12" i="3"/>
  <c r="P10" i="3" s="1"/>
  <c r="AF12" i="3"/>
  <c r="AG12" i="3"/>
  <c r="AI12" i="3"/>
  <c r="X13" i="3"/>
  <c r="B11" i="3" s="1"/>
  <c r="Y13" i="3"/>
  <c r="D11" i="3" s="1"/>
  <c r="Z13" i="3"/>
  <c r="F11" i="3" s="1"/>
  <c r="AA13" i="3"/>
  <c r="H11" i="3" s="1"/>
  <c r="AB13" i="3"/>
  <c r="J11" i="3" s="1"/>
  <c r="AC13" i="3"/>
  <c r="L11" i="3" s="1"/>
  <c r="AD13" i="3"/>
  <c r="N11" i="3" s="1"/>
  <c r="AE13" i="3"/>
  <c r="P11" i="3" s="1"/>
  <c r="AF13" i="3"/>
  <c r="AG13" i="3"/>
  <c r="AH13" i="3"/>
  <c r="X14" i="3"/>
  <c r="B12" i="3" s="1"/>
  <c r="Y14" i="3"/>
  <c r="D12" i="3" s="1"/>
  <c r="Z14" i="3"/>
  <c r="F12" i="3" s="1"/>
  <c r="AA14" i="3"/>
  <c r="H12" i="3" s="1"/>
  <c r="AB14" i="3"/>
  <c r="J12" i="3" s="1"/>
  <c r="AC14" i="3"/>
  <c r="L12" i="3" s="1"/>
  <c r="AD14" i="3"/>
  <c r="N12" i="3" s="1"/>
  <c r="AE14" i="3"/>
  <c r="P12" i="3" s="1"/>
  <c r="AF14" i="3"/>
  <c r="AG14" i="3"/>
  <c r="AH14" i="3"/>
  <c r="AI14" i="3"/>
  <c r="X15" i="3"/>
  <c r="B13" i="3" s="1"/>
  <c r="Y15" i="3"/>
  <c r="D13" i="3" s="1"/>
  <c r="Z15" i="3"/>
  <c r="F13" i="3" s="1"/>
  <c r="AA15" i="3"/>
  <c r="H13" i="3" s="1"/>
  <c r="AB15" i="3"/>
  <c r="J13" i="3" s="1"/>
  <c r="AC15" i="3"/>
  <c r="L13" i="3" s="1"/>
  <c r="AD15" i="3"/>
  <c r="N13" i="3" s="1"/>
  <c r="AE15" i="3"/>
  <c r="P13" i="3" s="1"/>
  <c r="AF15" i="3"/>
  <c r="AG15" i="3"/>
  <c r="AH15" i="3"/>
  <c r="AI15" i="3"/>
  <c r="X16" i="3"/>
  <c r="B14" i="3" s="1"/>
  <c r="Y16" i="3"/>
  <c r="D14" i="3" s="1"/>
  <c r="Z16" i="3"/>
  <c r="F14" i="3" s="1"/>
  <c r="AA16" i="3"/>
  <c r="H14" i="3" s="1"/>
  <c r="AB16" i="3"/>
  <c r="J14" i="3" s="1"/>
  <c r="AC16" i="3"/>
  <c r="L14" i="3" s="1"/>
  <c r="AD16" i="3"/>
  <c r="N14" i="3" s="1"/>
  <c r="AE16" i="3"/>
  <c r="P14" i="3" s="1"/>
  <c r="AF16" i="3"/>
  <c r="AG16" i="3"/>
  <c r="X17" i="3"/>
  <c r="B15" i="3" s="1"/>
  <c r="Y17" i="3"/>
  <c r="D15" i="3" s="1"/>
  <c r="Z17" i="3"/>
  <c r="F15" i="3" s="1"/>
  <c r="AA17" i="3"/>
  <c r="H15" i="3" s="1"/>
  <c r="AB17" i="3"/>
  <c r="J15" i="3" s="1"/>
  <c r="AC17" i="3"/>
  <c r="L15" i="3" s="1"/>
  <c r="AD17" i="3"/>
  <c r="N15" i="3" s="1"/>
  <c r="AE17" i="3"/>
  <c r="P15" i="3" s="1"/>
  <c r="AF17" i="3"/>
  <c r="AG17" i="3"/>
  <c r="AH17" i="3"/>
  <c r="X18" i="3"/>
  <c r="B16" i="3" s="1"/>
  <c r="Y18" i="3"/>
  <c r="D16" i="3" s="1"/>
  <c r="Z18" i="3"/>
  <c r="F16" i="3" s="1"/>
  <c r="AA18" i="3"/>
  <c r="H16" i="3" s="1"/>
  <c r="AB18" i="3"/>
  <c r="J16" i="3" s="1"/>
  <c r="AC18" i="3"/>
  <c r="L16" i="3" s="1"/>
  <c r="AD18" i="3"/>
  <c r="N16" i="3" s="1"/>
  <c r="AE18" i="3"/>
  <c r="P16" i="3" s="1"/>
  <c r="AF18" i="3"/>
  <c r="AG18" i="3"/>
  <c r="AH18" i="3"/>
  <c r="AI18" i="3"/>
  <c r="X19" i="3"/>
  <c r="B17" i="3" s="1"/>
  <c r="Y19" i="3"/>
  <c r="D17" i="3" s="1"/>
  <c r="Z19" i="3"/>
  <c r="F17" i="3" s="1"/>
  <c r="AA19" i="3"/>
  <c r="H17" i="3" s="1"/>
  <c r="AB19" i="3"/>
  <c r="J17" i="3" s="1"/>
  <c r="AC19" i="3"/>
  <c r="L17" i="3" s="1"/>
  <c r="AD19" i="3"/>
  <c r="N17" i="3" s="1"/>
  <c r="AE19" i="3"/>
  <c r="P17" i="3" s="1"/>
  <c r="AF19" i="3"/>
  <c r="AG19" i="3"/>
  <c r="AH19" i="3"/>
  <c r="AI19" i="3"/>
  <c r="X20" i="3"/>
  <c r="B18" i="3" s="1"/>
  <c r="Y20" i="3"/>
  <c r="D18" i="3" s="1"/>
  <c r="Z20" i="3"/>
  <c r="F18" i="3" s="1"/>
  <c r="AA20" i="3"/>
  <c r="H18" i="3" s="1"/>
  <c r="AB20" i="3"/>
  <c r="J18" i="3" s="1"/>
  <c r="AC20" i="3"/>
  <c r="L18" i="3" s="1"/>
  <c r="AD20" i="3"/>
  <c r="N18" i="3" s="1"/>
  <c r="AE20" i="3"/>
  <c r="P18" i="3" s="1"/>
  <c r="AF20" i="3"/>
  <c r="AG20" i="3"/>
  <c r="AI20" i="3"/>
  <c r="X21" i="3"/>
  <c r="B19" i="3" s="1"/>
  <c r="Y21" i="3"/>
  <c r="D19" i="3" s="1"/>
  <c r="Z21" i="3"/>
  <c r="F19" i="3" s="1"/>
  <c r="AA21" i="3"/>
  <c r="H19" i="3" s="1"/>
  <c r="AB21" i="3"/>
  <c r="J19" i="3" s="1"/>
  <c r="AC21" i="3"/>
  <c r="L19" i="3" s="1"/>
  <c r="AD21" i="3"/>
  <c r="N19" i="3" s="1"/>
  <c r="AE21" i="3"/>
  <c r="P19" i="3" s="1"/>
  <c r="AF21" i="3"/>
  <c r="AG21" i="3"/>
  <c r="AH21" i="3"/>
  <c r="AI21" i="3"/>
  <c r="X22" i="3"/>
  <c r="B20" i="3" s="1"/>
  <c r="Y22" i="3"/>
  <c r="D20" i="3" s="1"/>
  <c r="Z22" i="3"/>
  <c r="F20" i="3" s="1"/>
  <c r="AA22" i="3"/>
  <c r="H20" i="3" s="1"/>
  <c r="AB22" i="3"/>
  <c r="J20" i="3" s="1"/>
  <c r="AC22" i="3"/>
  <c r="L20" i="3" s="1"/>
  <c r="AD22" i="3"/>
  <c r="N20" i="3" s="1"/>
  <c r="AE22" i="3"/>
  <c r="P20" i="3" s="1"/>
  <c r="AF22" i="3"/>
  <c r="AG22" i="3"/>
  <c r="AH22" i="3"/>
  <c r="AI22" i="3"/>
  <c r="X23" i="3"/>
  <c r="B21" i="3" s="1"/>
  <c r="Y23" i="3"/>
  <c r="D21" i="3" s="1"/>
  <c r="Z23" i="3"/>
  <c r="F21" i="3" s="1"/>
  <c r="AA23" i="3"/>
  <c r="H21" i="3" s="1"/>
  <c r="AB23" i="3"/>
  <c r="J21" i="3" s="1"/>
  <c r="AC23" i="3"/>
  <c r="L21" i="3" s="1"/>
  <c r="AD23" i="3"/>
  <c r="N21" i="3" s="1"/>
  <c r="AE23" i="3"/>
  <c r="P21" i="3" s="1"/>
  <c r="AF23" i="3"/>
  <c r="AG23" i="3"/>
  <c r="AH23" i="3"/>
  <c r="AI23" i="3"/>
  <c r="X24" i="3"/>
  <c r="B22" i="3" s="1"/>
  <c r="Y24" i="3"/>
  <c r="D22" i="3" s="1"/>
  <c r="Z24" i="3"/>
  <c r="F22" i="3" s="1"/>
  <c r="AA24" i="3"/>
  <c r="H22" i="3" s="1"/>
  <c r="AB24" i="3"/>
  <c r="J22" i="3" s="1"/>
  <c r="AC24" i="3"/>
  <c r="L22" i="3" s="1"/>
  <c r="AD24" i="3"/>
  <c r="N22" i="3" s="1"/>
  <c r="AE24" i="3"/>
  <c r="P22" i="3" s="1"/>
  <c r="AF24" i="3"/>
  <c r="AH24" i="3"/>
  <c r="AI24" i="3"/>
  <c r="X25" i="3"/>
  <c r="B23" i="3" s="1"/>
  <c r="Y25" i="3"/>
  <c r="D23" i="3" s="1"/>
  <c r="Z25" i="3"/>
  <c r="F23" i="3" s="1"/>
  <c r="AA25" i="3"/>
  <c r="H23" i="3" s="1"/>
  <c r="AB25" i="3"/>
  <c r="J23" i="3" s="1"/>
  <c r="AC25" i="3"/>
  <c r="L23" i="3" s="1"/>
  <c r="AD25" i="3"/>
  <c r="N23" i="3" s="1"/>
  <c r="AE25" i="3"/>
  <c r="P23" i="3" s="1"/>
  <c r="AF25" i="3"/>
  <c r="AG25" i="3"/>
  <c r="AI25" i="3"/>
  <c r="X26" i="3"/>
  <c r="B24" i="3" s="1"/>
  <c r="Y26" i="3"/>
  <c r="D24" i="3" s="1"/>
  <c r="Z26" i="3"/>
  <c r="F24" i="3" s="1"/>
  <c r="AA26" i="3"/>
  <c r="H24" i="3" s="1"/>
  <c r="AB26" i="3"/>
  <c r="J24" i="3" s="1"/>
  <c r="AC26" i="3"/>
  <c r="L24" i="3" s="1"/>
  <c r="AD26" i="3"/>
  <c r="N24" i="3" s="1"/>
  <c r="AE26" i="3"/>
  <c r="P24" i="3" s="1"/>
  <c r="AF26" i="3"/>
  <c r="AG26" i="3"/>
  <c r="X27" i="3"/>
  <c r="B25" i="3" s="1"/>
  <c r="Y27" i="3"/>
  <c r="D25" i="3" s="1"/>
  <c r="Z27" i="3"/>
  <c r="F25" i="3" s="1"/>
  <c r="AA27" i="3"/>
  <c r="H25" i="3" s="1"/>
  <c r="AB27" i="3"/>
  <c r="J25" i="3" s="1"/>
  <c r="AC27" i="3"/>
  <c r="L25" i="3" s="1"/>
  <c r="AD27" i="3"/>
  <c r="N25" i="3" s="1"/>
  <c r="AE27" i="3"/>
  <c r="P25" i="3" s="1"/>
  <c r="AF27" i="3"/>
  <c r="AG27" i="3"/>
  <c r="AI27" i="3"/>
  <c r="X28" i="3"/>
  <c r="B26" i="3" s="1"/>
  <c r="Y28" i="3"/>
  <c r="D26" i="3" s="1"/>
  <c r="Z28" i="3"/>
  <c r="F26" i="3" s="1"/>
  <c r="AA28" i="3"/>
  <c r="H26" i="3" s="1"/>
  <c r="AB28" i="3"/>
  <c r="J26" i="3" s="1"/>
  <c r="AC28" i="3"/>
  <c r="L26" i="3" s="1"/>
  <c r="AD28" i="3"/>
  <c r="N26" i="3" s="1"/>
  <c r="AE28" i="3"/>
  <c r="P26" i="3" s="1"/>
  <c r="AF28" i="3"/>
  <c r="AG28" i="3"/>
  <c r="AI28" i="3"/>
  <c r="X29" i="3"/>
  <c r="B27" i="3" s="1"/>
  <c r="Y29" i="3"/>
  <c r="D27" i="3" s="1"/>
  <c r="Z29" i="3"/>
  <c r="F27" i="3" s="1"/>
  <c r="AA29" i="3"/>
  <c r="H27" i="3" s="1"/>
  <c r="AB29" i="3"/>
  <c r="J27" i="3" s="1"/>
  <c r="AC29" i="3"/>
  <c r="L27" i="3" s="1"/>
  <c r="AD29" i="3"/>
  <c r="N27" i="3" s="1"/>
  <c r="AE29" i="3"/>
  <c r="P27" i="3" s="1"/>
  <c r="AF29" i="3"/>
  <c r="AG29" i="3"/>
  <c r="AH29" i="3"/>
  <c r="X30" i="3"/>
  <c r="B28" i="3" s="1"/>
  <c r="Y30" i="3"/>
  <c r="D28" i="3" s="1"/>
  <c r="Z30" i="3"/>
  <c r="F28" i="3" s="1"/>
  <c r="AA30" i="3"/>
  <c r="H28" i="3" s="1"/>
  <c r="AB30" i="3"/>
  <c r="J28" i="3" s="1"/>
  <c r="AC30" i="3"/>
  <c r="L28" i="3" s="1"/>
  <c r="AD30" i="3"/>
  <c r="N28" i="3" s="1"/>
  <c r="AE30" i="3"/>
  <c r="P28" i="3" s="1"/>
  <c r="AF30" i="3"/>
  <c r="AG30" i="3"/>
  <c r="AH30" i="3"/>
  <c r="AI30" i="3"/>
  <c r="X31" i="3"/>
  <c r="B29" i="3" s="1"/>
  <c r="Y31" i="3"/>
  <c r="D29" i="3" s="1"/>
  <c r="Z31" i="3"/>
  <c r="F29" i="3" s="1"/>
  <c r="AA31" i="3"/>
  <c r="H29" i="3" s="1"/>
  <c r="AB31" i="3"/>
  <c r="J29" i="3" s="1"/>
  <c r="AC31" i="3"/>
  <c r="L29" i="3" s="1"/>
  <c r="AD31" i="3"/>
  <c r="N29" i="3" s="1"/>
  <c r="AE31" i="3"/>
  <c r="P29" i="3" s="1"/>
  <c r="AF31" i="3"/>
  <c r="AG31" i="3"/>
  <c r="AI31" i="3"/>
  <c r="B30" i="3"/>
  <c r="Y32" i="3"/>
  <c r="D30" i="3" s="1"/>
  <c r="Z32" i="3"/>
  <c r="F30" i="3" s="1"/>
  <c r="AA32" i="3"/>
  <c r="H30" i="3" s="1"/>
  <c r="AB32" i="3"/>
  <c r="J30" i="3" s="1"/>
  <c r="AC32" i="3"/>
  <c r="L30" i="3" s="1"/>
  <c r="AD32" i="3"/>
  <c r="N30" i="3" s="1"/>
  <c r="AE32" i="3"/>
  <c r="P30" i="3" s="1"/>
  <c r="AF32" i="3"/>
  <c r="AG32" i="3"/>
  <c r="AH32" i="3"/>
  <c r="AI32" i="3"/>
  <c r="B31" i="3"/>
  <c r="Y34" i="3"/>
  <c r="D31" i="3" s="1"/>
  <c r="Z34" i="3"/>
  <c r="F31" i="3" s="1"/>
  <c r="AA34" i="3"/>
  <c r="H31" i="3" s="1"/>
  <c r="AB34" i="3"/>
  <c r="J31" i="3" s="1"/>
  <c r="AC34" i="3"/>
  <c r="L31" i="3" s="1"/>
  <c r="AD34" i="3"/>
  <c r="N31" i="3" s="1"/>
  <c r="AE34" i="3"/>
  <c r="P31" i="3" s="1"/>
  <c r="AF34" i="3"/>
  <c r="AG34" i="3"/>
  <c r="AH34" i="3"/>
  <c r="AI34" i="3"/>
  <c r="B73" i="3"/>
  <c r="Y77" i="3"/>
  <c r="D73" i="3" s="1"/>
  <c r="Z77" i="3"/>
  <c r="F73" i="3" s="1"/>
  <c r="AA77" i="3"/>
  <c r="H73" i="3" s="1"/>
  <c r="AB77" i="3"/>
  <c r="J73" i="3" s="1"/>
  <c r="AC77" i="3"/>
  <c r="L73" i="3" s="1"/>
  <c r="AD77" i="3"/>
  <c r="N73" i="3" s="1"/>
  <c r="AE77" i="3"/>
  <c r="P73" i="3" s="1"/>
  <c r="AF77" i="3"/>
  <c r="AG77" i="3"/>
  <c r="AH77" i="3"/>
  <c r="AI77" i="3"/>
  <c r="X78" i="3"/>
  <c r="B74" i="3" s="1"/>
  <c r="Y78" i="3"/>
  <c r="D74" i="3" s="1"/>
  <c r="Z78" i="3"/>
  <c r="F74" i="3" s="1"/>
  <c r="AA78" i="3"/>
  <c r="H74" i="3" s="1"/>
  <c r="AB78" i="3"/>
  <c r="J74" i="3" s="1"/>
  <c r="AC78" i="3"/>
  <c r="L74" i="3" s="1"/>
  <c r="AD78" i="3"/>
  <c r="N74" i="3" s="1"/>
  <c r="AE78" i="3"/>
  <c r="P74" i="3" s="1"/>
  <c r="AF78" i="3"/>
  <c r="AG78" i="3"/>
  <c r="AH78" i="3"/>
  <c r="AI78" i="3"/>
  <c r="X79" i="3"/>
  <c r="B75" i="3" s="1"/>
  <c r="Y79" i="3"/>
  <c r="D75" i="3" s="1"/>
  <c r="Z79" i="3"/>
  <c r="F75" i="3" s="1"/>
  <c r="AA79" i="3"/>
  <c r="H75" i="3" s="1"/>
  <c r="AB79" i="3"/>
  <c r="J75" i="3" s="1"/>
  <c r="AC79" i="3"/>
  <c r="L75" i="3" s="1"/>
  <c r="AD79" i="3"/>
  <c r="N75" i="3" s="1"/>
  <c r="AE79" i="3"/>
  <c r="P75" i="3" s="1"/>
  <c r="AF79" i="3"/>
  <c r="AG79" i="3"/>
  <c r="AH79" i="3"/>
  <c r="AI79" i="3"/>
  <c r="X80" i="3"/>
  <c r="B76" i="3" s="1"/>
  <c r="Y80" i="3"/>
  <c r="D76" i="3" s="1"/>
  <c r="Z80" i="3"/>
  <c r="F76" i="3" s="1"/>
  <c r="AA80" i="3"/>
  <c r="H76" i="3" s="1"/>
  <c r="AB80" i="3"/>
  <c r="J76" i="3" s="1"/>
  <c r="AC80" i="3"/>
  <c r="L76" i="3" s="1"/>
  <c r="AD80" i="3"/>
  <c r="N76" i="3" s="1"/>
  <c r="AE80" i="3"/>
  <c r="P76" i="3" s="1"/>
  <c r="AF80" i="3"/>
  <c r="AG80" i="3"/>
  <c r="AH80" i="3"/>
  <c r="AI80" i="3"/>
  <c r="X81" i="3"/>
  <c r="B77" i="3" s="1"/>
  <c r="Y81" i="3"/>
  <c r="D77" i="3" s="1"/>
  <c r="Z81" i="3"/>
  <c r="F77" i="3" s="1"/>
  <c r="AA81" i="3"/>
  <c r="H77" i="3" s="1"/>
  <c r="AB81" i="3"/>
  <c r="J77" i="3" s="1"/>
  <c r="AC81" i="3"/>
  <c r="L77" i="3" s="1"/>
  <c r="AD81" i="3"/>
  <c r="N77" i="3" s="1"/>
  <c r="AE81" i="3"/>
  <c r="P77" i="3" s="1"/>
  <c r="AF81" i="3"/>
  <c r="AG81" i="3"/>
  <c r="AI81" i="3"/>
  <c r="X82" i="3"/>
  <c r="B78" i="3" s="1"/>
  <c r="Y82" i="3"/>
  <c r="D78" i="3" s="1"/>
  <c r="Z82" i="3"/>
  <c r="F78" i="3" s="1"/>
  <c r="AA82" i="3"/>
  <c r="H78" i="3" s="1"/>
  <c r="AB82" i="3"/>
  <c r="J78" i="3" s="1"/>
  <c r="AC82" i="3"/>
  <c r="L78" i="3" s="1"/>
  <c r="AD82" i="3"/>
  <c r="N78" i="3" s="1"/>
  <c r="AE82" i="3"/>
  <c r="P78" i="3" s="1"/>
  <c r="AF82" i="3"/>
  <c r="AG82" i="3"/>
  <c r="X83" i="3"/>
  <c r="B79" i="3" s="1"/>
  <c r="Y83" i="3"/>
  <c r="D79" i="3" s="1"/>
  <c r="Z83" i="3"/>
  <c r="F79" i="3" s="1"/>
  <c r="AA83" i="3"/>
  <c r="H79" i="3" s="1"/>
  <c r="AB83" i="3"/>
  <c r="J79" i="3" s="1"/>
  <c r="AC83" i="3"/>
  <c r="L79" i="3" s="1"/>
  <c r="AD83" i="3"/>
  <c r="N79" i="3" s="1"/>
  <c r="AE83" i="3"/>
  <c r="P79" i="3" s="1"/>
  <c r="AF83" i="3"/>
  <c r="AG83" i="3"/>
  <c r="AH83" i="3"/>
  <c r="AI83" i="3"/>
  <c r="X84" i="3"/>
  <c r="B80" i="3" s="1"/>
  <c r="Y84" i="3"/>
  <c r="D80" i="3" s="1"/>
  <c r="Z84" i="3"/>
  <c r="F80" i="3" s="1"/>
  <c r="AA84" i="3"/>
  <c r="H80" i="3" s="1"/>
  <c r="AB84" i="3"/>
  <c r="J80" i="3" s="1"/>
  <c r="AC84" i="3"/>
  <c r="L80" i="3" s="1"/>
  <c r="AD84" i="3"/>
  <c r="N80" i="3" s="1"/>
  <c r="AE84" i="3"/>
  <c r="P80" i="3" s="1"/>
  <c r="AF84" i="3"/>
  <c r="AG84" i="3"/>
  <c r="AI84" i="3"/>
  <c r="X85" i="3"/>
  <c r="B81" i="3" s="1"/>
  <c r="Y85" i="3"/>
  <c r="D81" i="3" s="1"/>
  <c r="Z85" i="3"/>
  <c r="F81" i="3" s="1"/>
  <c r="AA85" i="3"/>
  <c r="H81" i="3" s="1"/>
  <c r="AB85" i="3"/>
  <c r="J81" i="3" s="1"/>
  <c r="AC85" i="3"/>
  <c r="L81" i="3" s="1"/>
  <c r="AD85" i="3"/>
  <c r="N81" i="3" s="1"/>
  <c r="AE85" i="3"/>
  <c r="P81" i="3" s="1"/>
  <c r="AF85" i="3"/>
  <c r="AG85" i="3"/>
  <c r="AH85" i="3"/>
  <c r="AI85" i="3"/>
  <c r="X86" i="3"/>
  <c r="B82" i="3" s="1"/>
  <c r="Y86" i="3"/>
  <c r="D82" i="3" s="1"/>
  <c r="Z86" i="3"/>
  <c r="F82" i="3" s="1"/>
  <c r="AA86" i="3"/>
  <c r="H82" i="3" s="1"/>
  <c r="AB86" i="3"/>
  <c r="J82" i="3" s="1"/>
  <c r="AC86" i="3"/>
  <c r="L82" i="3" s="1"/>
  <c r="AD86" i="3"/>
  <c r="N82" i="3" s="1"/>
  <c r="AE86" i="3"/>
  <c r="P82" i="3" s="1"/>
  <c r="AF86" i="3"/>
  <c r="AG86" i="3"/>
  <c r="AH86" i="3"/>
  <c r="AI86" i="3"/>
  <c r="X87" i="3"/>
  <c r="B83" i="3" s="1"/>
  <c r="Y87" i="3"/>
  <c r="D83" i="3" s="1"/>
  <c r="Z87" i="3"/>
  <c r="F83" i="3" s="1"/>
  <c r="AA87" i="3"/>
  <c r="H83" i="3" s="1"/>
  <c r="AB87" i="3"/>
  <c r="J83" i="3" s="1"/>
  <c r="AC87" i="3"/>
  <c r="L83" i="3" s="1"/>
  <c r="AD87" i="3"/>
  <c r="N83" i="3" s="1"/>
  <c r="AE87" i="3"/>
  <c r="P83" i="3" s="1"/>
  <c r="AF87" i="3"/>
  <c r="AG87" i="3"/>
  <c r="AH87" i="3"/>
  <c r="AI87" i="3"/>
  <c r="X88" i="3"/>
  <c r="B84" i="3" s="1"/>
  <c r="Y88" i="3"/>
  <c r="D84" i="3" s="1"/>
  <c r="Z88" i="3"/>
  <c r="F84" i="3" s="1"/>
  <c r="AA88" i="3"/>
  <c r="H84" i="3" s="1"/>
  <c r="AB88" i="3"/>
  <c r="J84" i="3" s="1"/>
  <c r="AC88" i="3"/>
  <c r="L84" i="3" s="1"/>
  <c r="AD88" i="3"/>
  <c r="N84" i="3" s="1"/>
  <c r="AE88" i="3"/>
  <c r="P84" i="3" s="1"/>
  <c r="AF88" i="3"/>
  <c r="AG88" i="3"/>
  <c r="AI88" i="3"/>
  <c r="X89" i="3"/>
  <c r="B85" i="3" s="1"/>
  <c r="Y89" i="3"/>
  <c r="D85" i="3" s="1"/>
  <c r="Z89" i="3"/>
  <c r="F85" i="3" s="1"/>
  <c r="AA89" i="3"/>
  <c r="H85" i="3" s="1"/>
  <c r="AB89" i="3"/>
  <c r="J85" i="3" s="1"/>
  <c r="AC89" i="3"/>
  <c r="L85" i="3" s="1"/>
  <c r="AD89" i="3"/>
  <c r="N85" i="3" s="1"/>
  <c r="AE89" i="3"/>
  <c r="P85" i="3" s="1"/>
  <c r="AF89" i="3"/>
  <c r="AG89" i="3"/>
  <c r="AH89" i="3"/>
  <c r="AI89" i="3"/>
  <c r="X90" i="3"/>
  <c r="B86" i="3" s="1"/>
  <c r="Y90" i="3"/>
  <c r="D86" i="3" s="1"/>
  <c r="Z90" i="3"/>
  <c r="F86" i="3" s="1"/>
  <c r="AA90" i="3"/>
  <c r="H86" i="3" s="1"/>
  <c r="AB90" i="3"/>
  <c r="J86" i="3" s="1"/>
  <c r="AC90" i="3"/>
  <c r="L86" i="3" s="1"/>
  <c r="AD90" i="3"/>
  <c r="N86" i="3" s="1"/>
  <c r="AE90" i="3"/>
  <c r="P86" i="3" s="1"/>
  <c r="AF90" i="3"/>
  <c r="AG90" i="3"/>
  <c r="AH90" i="3"/>
  <c r="AI90" i="3"/>
  <c r="X91" i="3"/>
  <c r="B87" i="3" s="1"/>
  <c r="Y91" i="3"/>
  <c r="D87" i="3" s="1"/>
  <c r="Z91" i="3"/>
  <c r="F87" i="3" s="1"/>
  <c r="AA91" i="3"/>
  <c r="H87" i="3" s="1"/>
  <c r="AB91" i="3"/>
  <c r="J87" i="3" s="1"/>
  <c r="AC91" i="3"/>
  <c r="L87" i="3" s="1"/>
  <c r="AD91" i="3"/>
  <c r="N87" i="3" s="1"/>
  <c r="AE91" i="3"/>
  <c r="P87" i="3" s="1"/>
  <c r="AF91" i="3"/>
  <c r="AG91" i="3"/>
  <c r="AH91" i="3"/>
  <c r="AI91" i="3"/>
  <c r="X92" i="3"/>
  <c r="B88" i="3" s="1"/>
  <c r="Y92" i="3"/>
  <c r="D88" i="3" s="1"/>
  <c r="Z92" i="3"/>
  <c r="F88" i="3" s="1"/>
  <c r="AA92" i="3"/>
  <c r="H88" i="3" s="1"/>
  <c r="AB92" i="3"/>
  <c r="J88" i="3" s="1"/>
  <c r="AC92" i="3"/>
  <c r="L88" i="3" s="1"/>
  <c r="AD92" i="3"/>
  <c r="N88" i="3" s="1"/>
  <c r="AE92" i="3"/>
  <c r="P88" i="3" s="1"/>
  <c r="AF92" i="3"/>
  <c r="AG92" i="3"/>
  <c r="AH92" i="3"/>
  <c r="AI92" i="3"/>
  <c r="X93" i="3"/>
  <c r="B89" i="3" s="1"/>
  <c r="Y93" i="3"/>
  <c r="D89" i="3" s="1"/>
  <c r="Z93" i="3"/>
  <c r="F89" i="3" s="1"/>
  <c r="AA93" i="3"/>
  <c r="H89" i="3" s="1"/>
  <c r="AB93" i="3"/>
  <c r="J89" i="3" s="1"/>
  <c r="AC93" i="3"/>
  <c r="L89" i="3" s="1"/>
  <c r="AD93" i="3"/>
  <c r="N89" i="3" s="1"/>
  <c r="AE93" i="3"/>
  <c r="P89" i="3" s="1"/>
  <c r="AF93" i="3"/>
  <c r="AG93" i="3"/>
  <c r="AH93" i="3"/>
  <c r="AI93" i="3"/>
  <c r="X94" i="3"/>
  <c r="B90" i="3" s="1"/>
  <c r="Y94" i="3"/>
  <c r="D90" i="3" s="1"/>
  <c r="Z94" i="3"/>
  <c r="F90" i="3" s="1"/>
  <c r="AA94" i="3"/>
  <c r="H90" i="3" s="1"/>
  <c r="AB94" i="3"/>
  <c r="J90" i="3" s="1"/>
  <c r="AC94" i="3"/>
  <c r="L90" i="3" s="1"/>
  <c r="AD94" i="3"/>
  <c r="N90" i="3" s="1"/>
  <c r="AE94" i="3"/>
  <c r="P90" i="3" s="1"/>
  <c r="AF94" i="3"/>
  <c r="AG94" i="3"/>
  <c r="AH94" i="3"/>
  <c r="X95" i="3"/>
  <c r="B91" i="3" s="1"/>
  <c r="Y95" i="3"/>
  <c r="D91" i="3" s="1"/>
  <c r="Z95" i="3"/>
  <c r="F91" i="3" s="1"/>
  <c r="AA95" i="3"/>
  <c r="H91" i="3" s="1"/>
  <c r="AB95" i="3"/>
  <c r="J91" i="3" s="1"/>
  <c r="AC95" i="3"/>
  <c r="L91" i="3" s="1"/>
  <c r="AD95" i="3"/>
  <c r="N91" i="3" s="1"/>
  <c r="AE95" i="3"/>
  <c r="P91" i="3" s="1"/>
  <c r="AF95" i="3"/>
  <c r="AG95" i="3"/>
  <c r="AH95" i="3"/>
  <c r="AI95" i="3"/>
  <c r="X96" i="3"/>
  <c r="B92" i="3" s="1"/>
  <c r="Y96" i="3"/>
  <c r="D92" i="3" s="1"/>
  <c r="Z96" i="3"/>
  <c r="F92" i="3" s="1"/>
  <c r="AA96" i="3"/>
  <c r="H92" i="3" s="1"/>
  <c r="AB96" i="3"/>
  <c r="J92" i="3" s="1"/>
  <c r="AC96" i="3"/>
  <c r="L92" i="3" s="1"/>
  <c r="AD96" i="3"/>
  <c r="N92" i="3" s="1"/>
  <c r="AE96" i="3"/>
  <c r="P92" i="3" s="1"/>
  <c r="AF96" i="3"/>
  <c r="AG96" i="3"/>
  <c r="AH96" i="3"/>
  <c r="AI96" i="3"/>
  <c r="X97" i="3"/>
  <c r="B93" i="3" s="1"/>
  <c r="Y97" i="3"/>
  <c r="D93" i="3" s="1"/>
  <c r="Z97" i="3"/>
  <c r="F93" i="3" s="1"/>
  <c r="AA97" i="3"/>
  <c r="H93" i="3" s="1"/>
  <c r="AB97" i="3"/>
  <c r="J93" i="3" s="1"/>
  <c r="AC97" i="3"/>
  <c r="L93" i="3" s="1"/>
  <c r="AD97" i="3"/>
  <c r="N93" i="3" s="1"/>
  <c r="AE97" i="3"/>
  <c r="P93" i="3" s="1"/>
  <c r="AF97" i="3"/>
  <c r="AG97" i="3"/>
  <c r="AH97" i="3"/>
  <c r="AI97" i="3"/>
  <c r="X99" i="3"/>
  <c r="B94" i="3" s="1"/>
  <c r="Y99" i="3"/>
  <c r="D94" i="3" s="1"/>
  <c r="Z99" i="3"/>
  <c r="F94" i="3" s="1"/>
  <c r="AA99" i="3"/>
  <c r="H94" i="3" s="1"/>
  <c r="AB99" i="3"/>
  <c r="J94" i="3" s="1"/>
  <c r="AC99" i="3"/>
  <c r="L94" i="3" s="1"/>
  <c r="AD99" i="3"/>
  <c r="N94" i="3" s="1"/>
  <c r="AE99" i="3"/>
  <c r="P94" i="3" s="1"/>
  <c r="AF99" i="3"/>
  <c r="AG99" i="3"/>
  <c r="AH99" i="3"/>
  <c r="AI99" i="3"/>
  <c r="X100" i="3"/>
  <c r="B95" i="3" s="1"/>
  <c r="Y100" i="3"/>
  <c r="D95" i="3" s="1"/>
  <c r="Z100" i="3"/>
  <c r="F95" i="3" s="1"/>
  <c r="AA100" i="3"/>
  <c r="H95" i="3" s="1"/>
  <c r="AB100" i="3"/>
  <c r="J95" i="3" s="1"/>
  <c r="AC100" i="3"/>
  <c r="L95" i="3" s="1"/>
  <c r="AD100" i="3"/>
  <c r="N95" i="3" s="1"/>
  <c r="AE100" i="3"/>
  <c r="P95" i="3" s="1"/>
  <c r="AF100" i="3"/>
  <c r="AG100" i="3"/>
  <c r="AI100" i="3"/>
  <c r="B96" i="3"/>
  <c r="Y101" i="3"/>
  <c r="D96" i="3" s="1"/>
  <c r="Z101" i="3"/>
  <c r="F96" i="3" s="1"/>
  <c r="AA101" i="3"/>
  <c r="H96" i="3" s="1"/>
  <c r="AB101" i="3"/>
  <c r="J96" i="3" s="1"/>
  <c r="AC101" i="3"/>
  <c r="L96" i="3" s="1"/>
  <c r="AD101" i="3"/>
  <c r="N96" i="3" s="1"/>
  <c r="AE101" i="3"/>
  <c r="P96" i="3" s="1"/>
  <c r="AF101" i="3"/>
  <c r="AG101" i="3"/>
  <c r="AH101" i="3"/>
  <c r="AI101" i="3"/>
  <c r="Y146" i="3"/>
  <c r="D138" i="3" s="1"/>
  <c r="Z146" i="3"/>
  <c r="F138" i="3" s="1"/>
  <c r="AA146" i="3"/>
  <c r="H138" i="3" s="1"/>
  <c r="AB146" i="3"/>
  <c r="J138" i="3" s="1"/>
  <c r="AC146" i="3"/>
  <c r="L138" i="3" s="1"/>
  <c r="AD146" i="3"/>
  <c r="N138" i="3" s="1"/>
  <c r="AE146" i="3"/>
  <c r="P138" i="3" s="1"/>
  <c r="AF146" i="3"/>
  <c r="AG146" i="3"/>
  <c r="X147" i="3"/>
  <c r="B139" i="3" s="1"/>
  <c r="Y147" i="3"/>
  <c r="D139" i="3" s="1"/>
  <c r="Z147" i="3"/>
  <c r="F139" i="3" s="1"/>
  <c r="AA147" i="3"/>
  <c r="H139" i="3" s="1"/>
  <c r="AB147" i="3"/>
  <c r="J139" i="3" s="1"/>
  <c r="AC147" i="3"/>
  <c r="L139" i="3" s="1"/>
  <c r="AD147" i="3"/>
  <c r="N139" i="3" s="1"/>
  <c r="AE147" i="3"/>
  <c r="P139" i="3" s="1"/>
  <c r="AF147" i="3"/>
  <c r="AG147" i="3"/>
  <c r="AH147" i="3"/>
  <c r="AI147" i="3"/>
  <c r="X148" i="3"/>
  <c r="B140" i="3" s="1"/>
  <c r="Y148" i="3"/>
  <c r="D140" i="3" s="1"/>
  <c r="Z148" i="3"/>
  <c r="F140" i="3" s="1"/>
  <c r="AA148" i="3"/>
  <c r="H140" i="3" s="1"/>
  <c r="AB148" i="3"/>
  <c r="J140" i="3" s="1"/>
  <c r="AC148" i="3"/>
  <c r="L140" i="3" s="1"/>
  <c r="AD148" i="3"/>
  <c r="N140" i="3" s="1"/>
  <c r="AE148" i="3"/>
  <c r="P140" i="3" s="1"/>
  <c r="AF148" i="3"/>
  <c r="AG148" i="3"/>
  <c r="AH148" i="3"/>
  <c r="AI148" i="3"/>
  <c r="X149" i="3"/>
  <c r="B141" i="3" s="1"/>
  <c r="Y149" i="3"/>
  <c r="D141" i="3" s="1"/>
  <c r="Z149" i="3"/>
  <c r="F141" i="3" s="1"/>
  <c r="AA149" i="3"/>
  <c r="H141" i="3" s="1"/>
  <c r="AB149" i="3"/>
  <c r="J141" i="3" s="1"/>
  <c r="AC149" i="3"/>
  <c r="L141" i="3" s="1"/>
  <c r="AD149" i="3"/>
  <c r="N141" i="3" s="1"/>
  <c r="AE149" i="3"/>
  <c r="P141" i="3" s="1"/>
  <c r="AF149" i="3"/>
  <c r="AG149" i="3"/>
  <c r="AH149" i="3"/>
  <c r="AI149" i="3"/>
  <c r="X150" i="3"/>
  <c r="B142" i="3" s="1"/>
  <c r="Y150" i="3"/>
  <c r="D142" i="3" s="1"/>
  <c r="Z150" i="3"/>
  <c r="F142" i="3" s="1"/>
  <c r="AA150" i="3"/>
  <c r="H142" i="3" s="1"/>
  <c r="AB150" i="3"/>
  <c r="J142" i="3" s="1"/>
  <c r="AC150" i="3"/>
  <c r="L142" i="3" s="1"/>
  <c r="AD150" i="3"/>
  <c r="N142" i="3" s="1"/>
  <c r="AE150" i="3"/>
  <c r="P142" i="3" s="1"/>
  <c r="AF150" i="3"/>
  <c r="AG150" i="3"/>
  <c r="AH150" i="3"/>
  <c r="AI150" i="3"/>
  <c r="X151" i="3"/>
  <c r="B143" i="3" s="1"/>
  <c r="Y151" i="3"/>
  <c r="D143" i="3" s="1"/>
  <c r="Z151" i="3"/>
  <c r="F143" i="3" s="1"/>
  <c r="AA151" i="3"/>
  <c r="H143" i="3" s="1"/>
  <c r="AB151" i="3"/>
  <c r="J143" i="3" s="1"/>
  <c r="AC151" i="3"/>
  <c r="L143" i="3" s="1"/>
  <c r="AD151" i="3"/>
  <c r="N143" i="3" s="1"/>
  <c r="AE151" i="3"/>
  <c r="P143" i="3" s="1"/>
  <c r="AF151" i="3"/>
  <c r="AG151" i="3"/>
  <c r="AH151" i="3"/>
  <c r="AI151" i="3"/>
  <c r="X152" i="3"/>
  <c r="B144" i="3" s="1"/>
  <c r="Y152" i="3"/>
  <c r="D144" i="3" s="1"/>
  <c r="Z152" i="3"/>
  <c r="F144" i="3" s="1"/>
  <c r="AA152" i="3"/>
  <c r="H144" i="3" s="1"/>
  <c r="AB152" i="3"/>
  <c r="J144" i="3" s="1"/>
  <c r="AC152" i="3"/>
  <c r="L144" i="3" s="1"/>
  <c r="AD152" i="3"/>
  <c r="N144" i="3" s="1"/>
  <c r="AE152" i="3"/>
  <c r="P144" i="3" s="1"/>
  <c r="AF152" i="3"/>
  <c r="AG152" i="3"/>
  <c r="AH152" i="3"/>
  <c r="X153" i="3"/>
  <c r="B145" i="3" s="1"/>
  <c r="Y153" i="3"/>
  <c r="D145" i="3" s="1"/>
  <c r="Z153" i="3"/>
  <c r="F145" i="3" s="1"/>
  <c r="AA153" i="3"/>
  <c r="H145" i="3" s="1"/>
  <c r="AB153" i="3"/>
  <c r="J145" i="3" s="1"/>
  <c r="AC153" i="3"/>
  <c r="L145" i="3" s="1"/>
  <c r="AD153" i="3"/>
  <c r="N145" i="3" s="1"/>
  <c r="AE153" i="3"/>
  <c r="P145" i="3" s="1"/>
  <c r="AF153" i="3"/>
  <c r="AG153" i="3"/>
  <c r="AH153" i="3"/>
  <c r="AI153" i="3"/>
  <c r="X154" i="3"/>
  <c r="B146" i="3" s="1"/>
  <c r="Y154" i="3"/>
  <c r="D146" i="3" s="1"/>
  <c r="Z154" i="3"/>
  <c r="F146" i="3" s="1"/>
  <c r="AA154" i="3"/>
  <c r="H146" i="3" s="1"/>
  <c r="AB154" i="3"/>
  <c r="J146" i="3" s="1"/>
  <c r="AC154" i="3"/>
  <c r="L146" i="3" s="1"/>
  <c r="AD154" i="3"/>
  <c r="N146" i="3" s="1"/>
  <c r="AE154" i="3"/>
  <c r="P146" i="3" s="1"/>
  <c r="AF154" i="3"/>
  <c r="AG154" i="3"/>
  <c r="AI154" i="3"/>
  <c r="X155" i="3"/>
  <c r="B147" i="3" s="1"/>
  <c r="Y155" i="3"/>
  <c r="D147" i="3" s="1"/>
  <c r="Z155" i="3"/>
  <c r="F147" i="3" s="1"/>
  <c r="AA155" i="3"/>
  <c r="H147" i="3" s="1"/>
  <c r="AB155" i="3"/>
  <c r="J147" i="3" s="1"/>
  <c r="AC155" i="3"/>
  <c r="L147" i="3" s="1"/>
  <c r="AD155" i="3"/>
  <c r="N147" i="3" s="1"/>
  <c r="AE155" i="3"/>
  <c r="P147" i="3" s="1"/>
  <c r="AF155" i="3"/>
  <c r="AG155" i="3"/>
  <c r="AH155" i="3"/>
  <c r="AI155" i="3"/>
  <c r="X156" i="3"/>
  <c r="B148" i="3" s="1"/>
  <c r="Y156" i="3"/>
  <c r="D148" i="3" s="1"/>
  <c r="Z156" i="3"/>
  <c r="F148" i="3" s="1"/>
  <c r="AA156" i="3"/>
  <c r="H148" i="3" s="1"/>
  <c r="AB156" i="3"/>
  <c r="J148" i="3" s="1"/>
  <c r="AC156" i="3"/>
  <c r="L148" i="3" s="1"/>
  <c r="AD156" i="3"/>
  <c r="N148" i="3" s="1"/>
  <c r="AE156" i="3"/>
  <c r="P148" i="3" s="1"/>
  <c r="AF156" i="3"/>
  <c r="AG156" i="3"/>
  <c r="AH156" i="3"/>
  <c r="AI156" i="3"/>
  <c r="X157" i="3"/>
  <c r="B149" i="3" s="1"/>
  <c r="Y157" i="3"/>
  <c r="D149" i="3" s="1"/>
  <c r="Z157" i="3"/>
  <c r="F149" i="3" s="1"/>
  <c r="AA157" i="3"/>
  <c r="H149" i="3" s="1"/>
  <c r="AB157" i="3"/>
  <c r="J149" i="3" s="1"/>
  <c r="AC157" i="3"/>
  <c r="L149" i="3" s="1"/>
  <c r="AD157" i="3"/>
  <c r="N149" i="3" s="1"/>
  <c r="AE157" i="3"/>
  <c r="P149" i="3" s="1"/>
  <c r="AF157" i="3"/>
  <c r="AG157" i="3"/>
  <c r="AH157" i="3"/>
  <c r="AI157" i="3"/>
  <c r="X158" i="3"/>
  <c r="B150" i="3" s="1"/>
  <c r="Y158" i="3"/>
  <c r="D150" i="3" s="1"/>
  <c r="Z158" i="3"/>
  <c r="F150" i="3" s="1"/>
  <c r="AA158" i="3"/>
  <c r="H150" i="3" s="1"/>
  <c r="AB158" i="3"/>
  <c r="J150" i="3" s="1"/>
  <c r="AC158" i="3"/>
  <c r="L150" i="3" s="1"/>
  <c r="AD158" i="3"/>
  <c r="N150" i="3" s="1"/>
  <c r="AE158" i="3"/>
  <c r="P150" i="3" s="1"/>
  <c r="AF158" i="3"/>
  <c r="AG158" i="3"/>
  <c r="AI158" i="3"/>
  <c r="X159" i="3"/>
  <c r="B151" i="3" s="1"/>
  <c r="Y159" i="3"/>
  <c r="D151" i="3" s="1"/>
  <c r="Z159" i="3"/>
  <c r="F151" i="3" s="1"/>
  <c r="AA159" i="3"/>
  <c r="H151" i="3" s="1"/>
  <c r="AB159" i="3"/>
  <c r="J151" i="3" s="1"/>
  <c r="AC159" i="3"/>
  <c r="L151" i="3" s="1"/>
  <c r="AD159" i="3"/>
  <c r="N151" i="3" s="1"/>
  <c r="AE159" i="3"/>
  <c r="P151" i="3" s="1"/>
  <c r="AF159" i="3"/>
  <c r="AG159" i="3"/>
  <c r="AH159" i="3"/>
  <c r="AI159" i="3"/>
  <c r="X160" i="3"/>
  <c r="B152" i="3" s="1"/>
  <c r="Y160" i="3"/>
  <c r="D152" i="3" s="1"/>
  <c r="Z160" i="3"/>
  <c r="F152" i="3" s="1"/>
  <c r="AA160" i="3"/>
  <c r="H152" i="3" s="1"/>
  <c r="AB160" i="3"/>
  <c r="J152" i="3" s="1"/>
  <c r="AC160" i="3"/>
  <c r="L152" i="3" s="1"/>
  <c r="AD160" i="3"/>
  <c r="N152" i="3" s="1"/>
  <c r="AE160" i="3"/>
  <c r="P152" i="3" s="1"/>
  <c r="AF160" i="3"/>
  <c r="AG160" i="3"/>
  <c r="AH160" i="3"/>
  <c r="AI160" i="3"/>
  <c r="X161" i="3"/>
  <c r="B153" i="3" s="1"/>
  <c r="Y161" i="3"/>
  <c r="D153" i="3" s="1"/>
  <c r="Z161" i="3"/>
  <c r="F153" i="3" s="1"/>
  <c r="AA161" i="3"/>
  <c r="H153" i="3" s="1"/>
  <c r="AB161" i="3"/>
  <c r="J153" i="3" s="1"/>
  <c r="AC161" i="3"/>
  <c r="L153" i="3" s="1"/>
  <c r="AD161" i="3"/>
  <c r="N153" i="3" s="1"/>
  <c r="AE161" i="3"/>
  <c r="P153" i="3" s="1"/>
  <c r="AF161" i="3"/>
  <c r="AG161" i="3"/>
  <c r="AH161" i="3"/>
  <c r="AI161" i="3"/>
  <c r="X162" i="3"/>
  <c r="B154" i="3" s="1"/>
  <c r="Y162" i="3"/>
  <c r="D154" i="3" s="1"/>
  <c r="Z162" i="3"/>
  <c r="F154" i="3" s="1"/>
  <c r="AA162" i="3"/>
  <c r="H154" i="3" s="1"/>
  <c r="AB162" i="3"/>
  <c r="J154" i="3" s="1"/>
  <c r="AC162" i="3"/>
  <c r="L154" i="3" s="1"/>
  <c r="AD162" i="3"/>
  <c r="N154" i="3" s="1"/>
  <c r="AE162" i="3"/>
  <c r="P154" i="3" s="1"/>
  <c r="AF162" i="3"/>
  <c r="AG162" i="3"/>
  <c r="AH162" i="3"/>
  <c r="AI162" i="3"/>
  <c r="X164" i="3"/>
  <c r="B155" i="3" s="1"/>
  <c r="Y164" i="3"/>
  <c r="D155" i="3" s="1"/>
  <c r="Z164" i="3"/>
  <c r="F155" i="3" s="1"/>
  <c r="AA164" i="3"/>
  <c r="H155" i="3" s="1"/>
  <c r="AB164" i="3"/>
  <c r="J155" i="3" s="1"/>
  <c r="AC164" i="3"/>
  <c r="L155" i="3" s="1"/>
  <c r="AD164" i="3"/>
  <c r="N155" i="3" s="1"/>
  <c r="AE164" i="3"/>
  <c r="P155" i="3" s="1"/>
  <c r="AF164" i="3"/>
  <c r="AG164" i="3"/>
  <c r="AH164" i="3"/>
  <c r="AI164" i="3"/>
  <c r="X165" i="3"/>
  <c r="B156" i="3" s="1"/>
  <c r="Y165" i="3"/>
  <c r="D156" i="3" s="1"/>
  <c r="Z165" i="3"/>
  <c r="F156" i="3" s="1"/>
  <c r="AA165" i="3"/>
  <c r="H156" i="3" s="1"/>
  <c r="AB165" i="3"/>
  <c r="J156" i="3" s="1"/>
  <c r="AC165" i="3"/>
  <c r="L156" i="3" s="1"/>
  <c r="AD165" i="3"/>
  <c r="N156" i="3" s="1"/>
  <c r="AE165" i="3"/>
  <c r="P156" i="3" s="1"/>
  <c r="AF165" i="3"/>
  <c r="AG165" i="3"/>
  <c r="AH165" i="3"/>
  <c r="X166" i="3"/>
  <c r="B157" i="3" s="1"/>
  <c r="Y166" i="3"/>
  <c r="D157" i="3" s="1"/>
  <c r="Z166" i="3"/>
  <c r="F157" i="3" s="1"/>
  <c r="AA166" i="3"/>
  <c r="H157" i="3" s="1"/>
  <c r="AB166" i="3"/>
  <c r="J157" i="3" s="1"/>
  <c r="AC166" i="3"/>
  <c r="L157" i="3" s="1"/>
  <c r="AD166" i="3"/>
  <c r="N157" i="3" s="1"/>
  <c r="AE166" i="3"/>
  <c r="P157" i="3" s="1"/>
  <c r="AF166" i="3"/>
  <c r="AG166" i="3"/>
  <c r="AI166" i="3"/>
  <c r="X167" i="3"/>
  <c r="B158" i="3" s="1"/>
  <c r="Y167" i="3"/>
  <c r="D158" i="3" s="1"/>
  <c r="Z167" i="3"/>
  <c r="F158" i="3" s="1"/>
  <c r="AA167" i="3"/>
  <c r="H158" i="3" s="1"/>
  <c r="AB167" i="3"/>
  <c r="J158" i="3" s="1"/>
  <c r="AC167" i="3"/>
  <c r="L158" i="3" s="1"/>
  <c r="AD167" i="3"/>
  <c r="N158" i="3" s="1"/>
  <c r="AE167" i="3"/>
  <c r="P158" i="3" s="1"/>
  <c r="AF167" i="3"/>
  <c r="AG167" i="3"/>
  <c r="AH167" i="3"/>
  <c r="AI167" i="3"/>
  <c r="X168" i="3"/>
  <c r="B159" i="3" s="1"/>
  <c r="Y168" i="3"/>
  <c r="D159" i="3" s="1"/>
  <c r="Z168" i="3"/>
  <c r="F159" i="3" s="1"/>
  <c r="AA168" i="3"/>
  <c r="H159" i="3" s="1"/>
  <c r="AB168" i="3"/>
  <c r="J159" i="3" s="1"/>
  <c r="AC168" i="3"/>
  <c r="L159" i="3" s="1"/>
  <c r="AD168" i="3"/>
  <c r="N159" i="3" s="1"/>
  <c r="AE168" i="3"/>
  <c r="P159" i="3" s="1"/>
  <c r="AF168" i="3"/>
  <c r="AG168" i="3"/>
  <c r="AH168" i="3"/>
  <c r="AI168" i="3"/>
  <c r="X169" i="3"/>
  <c r="B160" i="3" s="1"/>
  <c r="Y169" i="3"/>
  <c r="D160" i="3" s="1"/>
  <c r="Z169" i="3"/>
  <c r="F160" i="3" s="1"/>
  <c r="AA169" i="3"/>
  <c r="H160" i="3" s="1"/>
  <c r="AB169" i="3"/>
  <c r="J160" i="3" s="1"/>
  <c r="AC169" i="3"/>
  <c r="L160" i="3" s="1"/>
  <c r="AD169" i="3"/>
  <c r="N160" i="3" s="1"/>
  <c r="AE169" i="3"/>
  <c r="P160" i="3" s="1"/>
  <c r="AF169" i="3"/>
  <c r="AG169" i="3"/>
  <c r="AH169" i="3"/>
  <c r="AI169" i="3"/>
  <c r="Y170" i="3"/>
  <c r="D161" i="3" s="1"/>
  <c r="Z170" i="3"/>
  <c r="F161" i="3" s="1"/>
  <c r="AA170" i="3"/>
  <c r="H161" i="3" s="1"/>
  <c r="AB170" i="3"/>
  <c r="J161" i="3" s="1"/>
  <c r="AC170" i="3"/>
  <c r="L161" i="3" s="1"/>
  <c r="AD170" i="3"/>
  <c r="N161" i="3" s="1"/>
  <c r="AE170" i="3"/>
  <c r="P161" i="3" s="1"/>
  <c r="AF170" i="3"/>
  <c r="AG170" i="3"/>
  <c r="AI170" i="3"/>
  <c r="Y213" i="3"/>
  <c r="D203" i="3" s="1"/>
  <c r="Z213" i="3"/>
  <c r="F203" i="3" s="1"/>
  <c r="AA213" i="3"/>
  <c r="H203" i="3" s="1"/>
  <c r="AB213" i="3"/>
  <c r="J203" i="3" s="1"/>
  <c r="AC213" i="3"/>
  <c r="L203" i="3" s="1"/>
  <c r="AD213" i="3"/>
  <c r="N203" i="3" s="1"/>
  <c r="AE213" i="3"/>
  <c r="P203" i="3" s="1"/>
  <c r="AF213" i="3"/>
  <c r="AG213" i="3"/>
  <c r="AH213" i="3"/>
  <c r="AI213" i="3"/>
  <c r="X214" i="3"/>
  <c r="B204" i="3" s="1"/>
  <c r="Y214" i="3"/>
  <c r="D204" i="3" s="1"/>
  <c r="Z214" i="3"/>
  <c r="F204" i="3" s="1"/>
  <c r="AA214" i="3"/>
  <c r="H204" i="3" s="1"/>
  <c r="AB214" i="3"/>
  <c r="J204" i="3" s="1"/>
  <c r="AC214" i="3"/>
  <c r="L204" i="3" s="1"/>
  <c r="AD214" i="3"/>
  <c r="N204" i="3" s="1"/>
  <c r="AE214" i="3"/>
  <c r="P204" i="3" s="1"/>
  <c r="AF214" i="3"/>
  <c r="AG214" i="3"/>
  <c r="AI214" i="3"/>
  <c r="X215" i="3"/>
  <c r="B205" i="3" s="1"/>
  <c r="Y215" i="3"/>
  <c r="D205" i="3" s="1"/>
  <c r="Z215" i="3"/>
  <c r="F205" i="3" s="1"/>
  <c r="AA215" i="3"/>
  <c r="H205" i="3" s="1"/>
  <c r="AB215" i="3"/>
  <c r="J205" i="3" s="1"/>
  <c r="AC215" i="3"/>
  <c r="L205" i="3" s="1"/>
  <c r="AD215" i="3"/>
  <c r="N205" i="3" s="1"/>
  <c r="AE215" i="3"/>
  <c r="P205" i="3" s="1"/>
  <c r="AF215" i="3"/>
  <c r="AG215" i="3"/>
  <c r="AH215" i="3"/>
  <c r="AI215" i="3"/>
  <c r="X216" i="3"/>
  <c r="B206" i="3" s="1"/>
  <c r="Y216" i="3"/>
  <c r="D206" i="3" s="1"/>
  <c r="Z216" i="3"/>
  <c r="F206" i="3" s="1"/>
  <c r="AA216" i="3"/>
  <c r="H206" i="3" s="1"/>
  <c r="AB216" i="3"/>
  <c r="J206" i="3" s="1"/>
  <c r="AC216" i="3"/>
  <c r="L206" i="3" s="1"/>
  <c r="AD216" i="3"/>
  <c r="N206" i="3" s="1"/>
  <c r="AE216" i="3"/>
  <c r="P206" i="3" s="1"/>
  <c r="AF216" i="3"/>
  <c r="AG216" i="3"/>
  <c r="AH216" i="3"/>
  <c r="AI216" i="3"/>
  <c r="X217" i="3"/>
  <c r="B207" i="3" s="1"/>
  <c r="Y217" i="3"/>
  <c r="D207" i="3" s="1"/>
  <c r="Z217" i="3"/>
  <c r="F207" i="3" s="1"/>
  <c r="AA217" i="3"/>
  <c r="H207" i="3" s="1"/>
  <c r="AB217" i="3"/>
  <c r="J207" i="3" s="1"/>
  <c r="AC217" i="3"/>
  <c r="L207" i="3" s="1"/>
  <c r="AD217" i="3"/>
  <c r="N207" i="3" s="1"/>
  <c r="AE217" i="3"/>
  <c r="P207" i="3" s="1"/>
  <c r="AF217" i="3"/>
  <c r="AG217" i="3"/>
  <c r="AH217" i="3"/>
  <c r="AI217" i="3"/>
  <c r="X218" i="3"/>
  <c r="B208" i="3" s="1"/>
  <c r="Y218" i="3"/>
  <c r="D208" i="3" s="1"/>
  <c r="Z218" i="3"/>
  <c r="F208" i="3" s="1"/>
  <c r="AA218" i="3"/>
  <c r="H208" i="3" s="1"/>
  <c r="AB218" i="3"/>
  <c r="J208" i="3" s="1"/>
  <c r="AC218" i="3"/>
  <c r="L208" i="3" s="1"/>
  <c r="AD218" i="3"/>
  <c r="N208" i="3" s="1"/>
  <c r="AE218" i="3"/>
  <c r="P208" i="3" s="1"/>
  <c r="AF218" i="3"/>
  <c r="AG218" i="3"/>
  <c r="AH218" i="3"/>
  <c r="X219" i="3"/>
  <c r="B209" i="3" s="1"/>
  <c r="Y219" i="3"/>
  <c r="D209" i="3" s="1"/>
  <c r="Z219" i="3"/>
  <c r="F209" i="3" s="1"/>
  <c r="AA219" i="3"/>
  <c r="H209" i="3" s="1"/>
  <c r="AB219" i="3"/>
  <c r="J209" i="3" s="1"/>
  <c r="AC219" i="3"/>
  <c r="L209" i="3" s="1"/>
  <c r="AD219" i="3"/>
  <c r="N209" i="3" s="1"/>
  <c r="AE219" i="3"/>
  <c r="P209" i="3" s="1"/>
  <c r="AF219" i="3"/>
  <c r="AG219" i="3"/>
  <c r="AH219" i="3"/>
  <c r="AI219" i="3"/>
  <c r="X220" i="3"/>
  <c r="B210" i="3" s="1"/>
  <c r="Y220" i="3"/>
  <c r="D210" i="3" s="1"/>
  <c r="Z220" i="3"/>
  <c r="F210" i="3" s="1"/>
  <c r="AA220" i="3"/>
  <c r="H210" i="3" s="1"/>
  <c r="AB220" i="3"/>
  <c r="J210" i="3" s="1"/>
  <c r="AC220" i="3"/>
  <c r="L210" i="3" s="1"/>
  <c r="AD220" i="3"/>
  <c r="N210" i="3" s="1"/>
  <c r="AE220" i="3"/>
  <c r="P210" i="3" s="1"/>
  <c r="AF220" i="3"/>
  <c r="AG220" i="3"/>
  <c r="AH220" i="3"/>
  <c r="AI220" i="3"/>
  <c r="X221" i="3"/>
  <c r="B211" i="3" s="1"/>
  <c r="Y221" i="3"/>
  <c r="D211" i="3" s="1"/>
  <c r="Z221" i="3"/>
  <c r="F211" i="3" s="1"/>
  <c r="AA221" i="3"/>
  <c r="H211" i="3" s="1"/>
  <c r="AB221" i="3"/>
  <c r="J211" i="3" s="1"/>
  <c r="AC221" i="3"/>
  <c r="L211" i="3" s="1"/>
  <c r="AD221" i="3"/>
  <c r="N211" i="3" s="1"/>
  <c r="AE221" i="3"/>
  <c r="P211" i="3" s="1"/>
  <c r="AF221" i="3"/>
  <c r="AG221" i="3"/>
  <c r="AH221" i="3"/>
  <c r="AI221" i="3"/>
  <c r="X222" i="3"/>
  <c r="B212" i="3" s="1"/>
  <c r="Y222" i="3"/>
  <c r="D212" i="3" s="1"/>
  <c r="Z222" i="3"/>
  <c r="F212" i="3" s="1"/>
  <c r="AA222" i="3"/>
  <c r="H212" i="3" s="1"/>
  <c r="AB222" i="3"/>
  <c r="J212" i="3" s="1"/>
  <c r="AC222" i="3"/>
  <c r="L212" i="3" s="1"/>
  <c r="AD222" i="3"/>
  <c r="N212" i="3" s="1"/>
  <c r="AE222" i="3"/>
  <c r="P212" i="3" s="1"/>
  <c r="AF222" i="3"/>
  <c r="AG222" i="3"/>
  <c r="AI222" i="3"/>
  <c r="X223" i="3"/>
  <c r="B213" i="3" s="1"/>
  <c r="Y223" i="3"/>
  <c r="D213" i="3" s="1"/>
  <c r="Z223" i="3"/>
  <c r="F213" i="3" s="1"/>
  <c r="AA223" i="3"/>
  <c r="H213" i="3" s="1"/>
  <c r="AB223" i="3"/>
  <c r="J213" i="3" s="1"/>
  <c r="AC223" i="3"/>
  <c r="L213" i="3" s="1"/>
  <c r="AD223" i="3"/>
  <c r="N213" i="3" s="1"/>
  <c r="AE223" i="3"/>
  <c r="P213" i="3" s="1"/>
  <c r="AF223" i="3"/>
  <c r="AG223" i="3"/>
  <c r="AH223" i="3"/>
  <c r="AI223" i="3"/>
  <c r="X224" i="3"/>
  <c r="B214" i="3" s="1"/>
  <c r="Y224" i="3"/>
  <c r="D214" i="3" s="1"/>
  <c r="Z224" i="3"/>
  <c r="F214" i="3" s="1"/>
  <c r="AA224" i="3"/>
  <c r="H214" i="3" s="1"/>
  <c r="AB224" i="3"/>
  <c r="J214" i="3" s="1"/>
  <c r="AC224" i="3"/>
  <c r="L214" i="3" s="1"/>
  <c r="AD224" i="3"/>
  <c r="N214" i="3" s="1"/>
  <c r="AE224" i="3"/>
  <c r="P214" i="3" s="1"/>
  <c r="AF224" i="3"/>
  <c r="AG224" i="3"/>
  <c r="AH224" i="3"/>
  <c r="AI224" i="3"/>
  <c r="X225" i="3"/>
  <c r="B215" i="3" s="1"/>
  <c r="Y225" i="3"/>
  <c r="D215" i="3" s="1"/>
  <c r="Z225" i="3"/>
  <c r="F215" i="3" s="1"/>
  <c r="AA225" i="3"/>
  <c r="H215" i="3" s="1"/>
  <c r="AB225" i="3"/>
  <c r="J215" i="3" s="1"/>
  <c r="AC225" i="3"/>
  <c r="L215" i="3" s="1"/>
  <c r="AD225" i="3"/>
  <c r="N215" i="3" s="1"/>
  <c r="AE225" i="3"/>
  <c r="P215" i="3" s="1"/>
  <c r="AF225" i="3"/>
  <c r="AG225" i="3"/>
  <c r="AH225" i="3"/>
  <c r="AI225" i="3"/>
  <c r="X226" i="3"/>
  <c r="B216" i="3" s="1"/>
  <c r="Y226" i="3"/>
  <c r="D216" i="3" s="1"/>
  <c r="Z226" i="3"/>
  <c r="F216" i="3" s="1"/>
  <c r="AA226" i="3"/>
  <c r="H216" i="3" s="1"/>
  <c r="AB226" i="3"/>
  <c r="J216" i="3" s="1"/>
  <c r="AC226" i="3"/>
  <c r="L216" i="3" s="1"/>
  <c r="AD226" i="3"/>
  <c r="N216" i="3" s="1"/>
  <c r="AE226" i="3"/>
  <c r="P216" i="3" s="1"/>
  <c r="AF226" i="3"/>
  <c r="AG226" i="3"/>
  <c r="AI226" i="3"/>
  <c r="X227" i="3"/>
  <c r="B217" i="3" s="1"/>
  <c r="Y227" i="3"/>
  <c r="D217" i="3" s="1"/>
  <c r="Z227" i="3"/>
  <c r="F217" i="3" s="1"/>
  <c r="AA227" i="3"/>
  <c r="H217" i="3" s="1"/>
  <c r="AB227" i="3"/>
  <c r="J217" i="3" s="1"/>
  <c r="AC227" i="3"/>
  <c r="L217" i="3" s="1"/>
  <c r="AD227" i="3"/>
  <c r="N217" i="3" s="1"/>
  <c r="AE227" i="3"/>
  <c r="P217" i="3" s="1"/>
  <c r="AF227" i="3"/>
  <c r="AG227" i="3"/>
  <c r="AI227" i="3"/>
  <c r="X229" i="3"/>
  <c r="B218" i="3" s="1"/>
  <c r="Y229" i="3"/>
  <c r="D218" i="3" s="1"/>
  <c r="Z229" i="3"/>
  <c r="F218" i="3" s="1"/>
  <c r="AA229" i="3"/>
  <c r="H218" i="3" s="1"/>
  <c r="AB229" i="3"/>
  <c r="J218" i="3" s="1"/>
  <c r="AC229" i="3"/>
  <c r="L218" i="3" s="1"/>
  <c r="AD229" i="3"/>
  <c r="N218" i="3" s="1"/>
  <c r="AE229" i="3"/>
  <c r="P218" i="3" s="1"/>
  <c r="AF229" i="3"/>
  <c r="AG229" i="3"/>
  <c r="AH229" i="3"/>
  <c r="X230" i="3"/>
  <c r="B219" i="3" s="1"/>
  <c r="Y230" i="3"/>
  <c r="D219" i="3" s="1"/>
  <c r="Z230" i="3"/>
  <c r="F219" i="3" s="1"/>
  <c r="AA230" i="3"/>
  <c r="H219" i="3" s="1"/>
  <c r="AB230" i="3"/>
  <c r="J219" i="3" s="1"/>
  <c r="AC230" i="3"/>
  <c r="L219" i="3" s="1"/>
  <c r="AD230" i="3"/>
  <c r="N219" i="3" s="1"/>
  <c r="AE230" i="3"/>
  <c r="P219" i="3" s="1"/>
  <c r="AF230" i="3"/>
  <c r="AG230" i="3"/>
  <c r="AI230" i="3"/>
  <c r="X231" i="3"/>
  <c r="B220" i="3" s="1"/>
  <c r="Y231" i="3"/>
  <c r="D220" i="3" s="1"/>
  <c r="Z231" i="3"/>
  <c r="F220" i="3" s="1"/>
  <c r="AA231" i="3"/>
  <c r="H220" i="3" s="1"/>
  <c r="AB231" i="3"/>
  <c r="J220" i="3" s="1"/>
  <c r="AC231" i="3"/>
  <c r="L220" i="3" s="1"/>
  <c r="AD231" i="3"/>
  <c r="N220" i="3" s="1"/>
  <c r="AE231" i="3"/>
  <c r="P220" i="3" s="1"/>
  <c r="AF231" i="3"/>
  <c r="AG231" i="3"/>
  <c r="AI231" i="3"/>
  <c r="X232" i="3"/>
  <c r="B221" i="3" s="1"/>
  <c r="Y232" i="3"/>
  <c r="D221" i="3" s="1"/>
  <c r="Z232" i="3"/>
  <c r="F221" i="3" s="1"/>
  <c r="AA232" i="3"/>
  <c r="H221" i="3" s="1"/>
  <c r="AB232" i="3"/>
  <c r="J221" i="3" s="1"/>
  <c r="AC232" i="3"/>
  <c r="L221" i="3" s="1"/>
  <c r="AD232" i="3"/>
  <c r="N221" i="3" s="1"/>
  <c r="AE232" i="3"/>
  <c r="P221" i="3" s="1"/>
  <c r="AF232" i="3"/>
  <c r="AG232" i="3"/>
  <c r="AI232" i="3"/>
  <c r="X233" i="3"/>
  <c r="B222" i="3" s="1"/>
  <c r="Y233" i="3"/>
  <c r="D222" i="3" s="1"/>
  <c r="Z233" i="3"/>
  <c r="F222" i="3" s="1"/>
  <c r="AA233" i="3"/>
  <c r="H222" i="3" s="1"/>
  <c r="AB233" i="3"/>
  <c r="J222" i="3" s="1"/>
  <c r="AC233" i="3"/>
  <c r="L222" i="3" s="1"/>
  <c r="AD233" i="3"/>
  <c r="N222" i="3" s="1"/>
  <c r="AE233" i="3"/>
  <c r="P222" i="3" s="1"/>
  <c r="AF233" i="3"/>
  <c r="AG233" i="3"/>
  <c r="AH233" i="3"/>
  <c r="AI233" i="3"/>
  <c r="X234" i="3"/>
  <c r="B223" i="3" s="1"/>
  <c r="Y234" i="3"/>
  <c r="D223" i="3" s="1"/>
  <c r="Z234" i="3"/>
  <c r="F223" i="3" s="1"/>
  <c r="AA234" i="3"/>
  <c r="H223" i="3" s="1"/>
  <c r="AB234" i="3"/>
  <c r="J223" i="3" s="1"/>
  <c r="AC234" i="3"/>
  <c r="L223" i="3" s="1"/>
  <c r="AD234" i="3"/>
  <c r="N223" i="3" s="1"/>
  <c r="AE234" i="3"/>
  <c r="P223" i="3" s="1"/>
  <c r="AF234" i="3"/>
  <c r="AG234" i="3"/>
  <c r="AI234" i="3"/>
  <c r="X235" i="3"/>
  <c r="B224" i="3" s="1"/>
  <c r="Y235" i="3"/>
  <c r="D224" i="3" s="1"/>
  <c r="Z235" i="3"/>
  <c r="F224" i="3" s="1"/>
  <c r="AA235" i="3"/>
  <c r="H224" i="3" s="1"/>
  <c r="AB235" i="3"/>
  <c r="J224" i="3" s="1"/>
  <c r="AC235" i="3"/>
  <c r="L224" i="3" s="1"/>
  <c r="AD235" i="3"/>
  <c r="N224" i="3" s="1"/>
  <c r="AE235" i="3"/>
  <c r="P224" i="3" s="1"/>
  <c r="AF235" i="3"/>
  <c r="AG235" i="3"/>
  <c r="AH235" i="3"/>
  <c r="AI235" i="3"/>
  <c r="X236" i="3"/>
  <c r="B225" i="3" s="1"/>
  <c r="Y236" i="3"/>
  <c r="D225" i="3" s="1"/>
  <c r="Z236" i="3"/>
  <c r="F225" i="3" s="1"/>
  <c r="AA236" i="3"/>
  <c r="H225" i="3" s="1"/>
  <c r="AB236" i="3"/>
  <c r="J225" i="3" s="1"/>
  <c r="AC236" i="3"/>
  <c r="L225" i="3" s="1"/>
  <c r="AD236" i="3"/>
  <c r="N225" i="3" s="1"/>
  <c r="AE236" i="3"/>
  <c r="P225" i="3" s="1"/>
  <c r="AF236" i="3"/>
  <c r="AG236" i="3"/>
  <c r="AH236" i="3"/>
  <c r="AI236" i="3"/>
  <c r="Y237" i="3"/>
  <c r="D226" i="3" s="1"/>
  <c r="Z237" i="3"/>
  <c r="F226" i="3" s="1"/>
  <c r="AA237" i="3"/>
  <c r="H226" i="3" s="1"/>
  <c r="AB237" i="3"/>
  <c r="J226" i="3" s="1"/>
  <c r="AC237" i="3"/>
  <c r="L226" i="3" s="1"/>
  <c r="AD237" i="3"/>
  <c r="N226" i="3" s="1"/>
  <c r="AE237" i="3"/>
  <c r="P226" i="3" s="1"/>
  <c r="AF237" i="3"/>
  <c r="AG237" i="3"/>
  <c r="AH237" i="3"/>
  <c r="B268" i="3"/>
  <c r="Y280" i="3"/>
  <c r="D268" i="3" s="1"/>
  <c r="Z280" i="3"/>
  <c r="F268" i="3" s="1"/>
  <c r="AA280" i="3"/>
  <c r="H268" i="3" s="1"/>
  <c r="AB280" i="3"/>
  <c r="J268" i="3" s="1"/>
  <c r="AC280" i="3"/>
  <c r="L268" i="3" s="1"/>
  <c r="AD280" i="3"/>
  <c r="N268" i="3" s="1"/>
  <c r="AE280" i="3"/>
  <c r="P268" i="3" s="1"/>
  <c r="AF280" i="3"/>
  <c r="AG280" i="3"/>
  <c r="AH280" i="3"/>
  <c r="X281" i="3"/>
  <c r="B269" i="3" s="1"/>
  <c r="Y281" i="3"/>
  <c r="D269" i="3" s="1"/>
  <c r="Z281" i="3"/>
  <c r="F269" i="3" s="1"/>
  <c r="AA281" i="3"/>
  <c r="H269" i="3" s="1"/>
  <c r="AB281" i="3"/>
  <c r="J269" i="3" s="1"/>
  <c r="AC281" i="3"/>
  <c r="L269" i="3" s="1"/>
  <c r="AD281" i="3"/>
  <c r="N269" i="3" s="1"/>
  <c r="AE281" i="3"/>
  <c r="P269" i="3" s="1"/>
  <c r="AF281" i="3"/>
  <c r="AG281" i="3"/>
  <c r="AH281" i="3"/>
  <c r="AI281" i="3"/>
  <c r="X282" i="3"/>
  <c r="B270" i="3" s="1"/>
  <c r="Y282" i="3"/>
  <c r="D270" i="3" s="1"/>
  <c r="Z282" i="3"/>
  <c r="F270" i="3" s="1"/>
  <c r="AA282" i="3"/>
  <c r="H270" i="3" s="1"/>
  <c r="AB282" i="3"/>
  <c r="J270" i="3" s="1"/>
  <c r="AC282" i="3"/>
  <c r="L270" i="3" s="1"/>
  <c r="AD282" i="3"/>
  <c r="N270" i="3" s="1"/>
  <c r="AE282" i="3"/>
  <c r="P270" i="3" s="1"/>
  <c r="AF282" i="3"/>
  <c r="AG282" i="3"/>
  <c r="AI282" i="3"/>
  <c r="X283" i="3"/>
  <c r="B271" i="3" s="1"/>
  <c r="Y283" i="3"/>
  <c r="D271" i="3" s="1"/>
  <c r="Z283" i="3"/>
  <c r="F271" i="3" s="1"/>
  <c r="AA283" i="3"/>
  <c r="H271" i="3" s="1"/>
  <c r="AB283" i="3"/>
  <c r="J271" i="3" s="1"/>
  <c r="AC283" i="3"/>
  <c r="L271" i="3" s="1"/>
  <c r="AD283" i="3"/>
  <c r="N271" i="3" s="1"/>
  <c r="AE283" i="3"/>
  <c r="P271" i="3" s="1"/>
  <c r="AF283" i="3"/>
  <c r="AG283" i="3"/>
  <c r="AI283" i="3"/>
  <c r="X284" i="3"/>
  <c r="B272" i="3" s="1"/>
  <c r="Y284" i="3"/>
  <c r="D272" i="3" s="1"/>
  <c r="Z284" i="3"/>
  <c r="F272" i="3" s="1"/>
  <c r="AA284" i="3"/>
  <c r="H272" i="3" s="1"/>
  <c r="AB284" i="3"/>
  <c r="J272" i="3" s="1"/>
  <c r="AC284" i="3"/>
  <c r="L272" i="3" s="1"/>
  <c r="AD284" i="3"/>
  <c r="N272" i="3" s="1"/>
  <c r="AE284" i="3"/>
  <c r="P272" i="3" s="1"/>
  <c r="AF284" i="3"/>
  <c r="AG284" i="3"/>
  <c r="AH284" i="3"/>
  <c r="AI284" i="3"/>
  <c r="X285" i="3"/>
  <c r="B273" i="3" s="1"/>
  <c r="Y285" i="3"/>
  <c r="D273" i="3" s="1"/>
  <c r="Z285" i="3"/>
  <c r="F273" i="3" s="1"/>
  <c r="AA285" i="3"/>
  <c r="H273" i="3" s="1"/>
  <c r="AB285" i="3"/>
  <c r="J273" i="3" s="1"/>
  <c r="AC285" i="3"/>
  <c r="L273" i="3" s="1"/>
  <c r="AD285" i="3"/>
  <c r="N273" i="3" s="1"/>
  <c r="AE285" i="3"/>
  <c r="P273" i="3" s="1"/>
  <c r="AF285" i="3"/>
  <c r="AG285" i="3"/>
  <c r="AH285" i="3"/>
  <c r="AI285" i="3"/>
  <c r="X286" i="3"/>
  <c r="B274" i="3" s="1"/>
  <c r="Y286" i="3"/>
  <c r="D274" i="3" s="1"/>
  <c r="Z286" i="3"/>
  <c r="F274" i="3" s="1"/>
  <c r="AA286" i="3"/>
  <c r="H274" i="3" s="1"/>
  <c r="AB286" i="3"/>
  <c r="J274" i="3" s="1"/>
  <c r="AC286" i="3"/>
  <c r="L274" i="3" s="1"/>
  <c r="AD286" i="3"/>
  <c r="N274" i="3" s="1"/>
  <c r="AE286" i="3"/>
  <c r="P274" i="3" s="1"/>
  <c r="AF286" i="3"/>
  <c r="AG286" i="3"/>
  <c r="AH286" i="3"/>
  <c r="X287" i="3"/>
  <c r="B275" i="3" s="1"/>
  <c r="Y287" i="3"/>
  <c r="D275" i="3" s="1"/>
  <c r="Z287" i="3"/>
  <c r="F275" i="3" s="1"/>
  <c r="AA287" i="3"/>
  <c r="H275" i="3" s="1"/>
  <c r="AB287" i="3"/>
  <c r="J275" i="3" s="1"/>
  <c r="AC287" i="3"/>
  <c r="L275" i="3" s="1"/>
  <c r="AD287" i="3"/>
  <c r="N275" i="3" s="1"/>
  <c r="AE287" i="3"/>
  <c r="P275" i="3" s="1"/>
  <c r="AF287" i="3"/>
  <c r="AG287" i="3"/>
  <c r="AH287" i="3"/>
  <c r="AI287" i="3"/>
  <c r="X288" i="3"/>
  <c r="B276" i="3" s="1"/>
  <c r="Y288" i="3"/>
  <c r="D276" i="3" s="1"/>
  <c r="Z288" i="3"/>
  <c r="F276" i="3" s="1"/>
  <c r="AA288" i="3"/>
  <c r="H276" i="3" s="1"/>
  <c r="AB288" i="3"/>
  <c r="J276" i="3" s="1"/>
  <c r="AC288" i="3"/>
  <c r="L276" i="3" s="1"/>
  <c r="AD288" i="3"/>
  <c r="N276" i="3" s="1"/>
  <c r="AE288" i="3"/>
  <c r="P276" i="3" s="1"/>
  <c r="AF288" i="3"/>
  <c r="AG288" i="3"/>
  <c r="AH288" i="3"/>
  <c r="AI288" i="3"/>
  <c r="X289" i="3"/>
  <c r="B277" i="3" s="1"/>
  <c r="Y289" i="3"/>
  <c r="D277" i="3" s="1"/>
  <c r="Z289" i="3"/>
  <c r="F277" i="3" s="1"/>
  <c r="AA289" i="3"/>
  <c r="H277" i="3" s="1"/>
  <c r="AB289" i="3"/>
  <c r="J277" i="3" s="1"/>
  <c r="AC289" i="3"/>
  <c r="L277" i="3" s="1"/>
  <c r="AD289" i="3"/>
  <c r="N277" i="3" s="1"/>
  <c r="AE289" i="3"/>
  <c r="P277" i="3" s="1"/>
  <c r="AF289" i="3"/>
  <c r="AG289" i="3"/>
  <c r="AH289" i="3"/>
  <c r="AI289" i="3"/>
  <c r="X290" i="3"/>
  <c r="B278" i="3" s="1"/>
  <c r="Y290" i="3"/>
  <c r="D278" i="3" s="1"/>
  <c r="Z290" i="3"/>
  <c r="F278" i="3" s="1"/>
  <c r="AA290" i="3"/>
  <c r="H278" i="3" s="1"/>
  <c r="AB290" i="3"/>
  <c r="J278" i="3" s="1"/>
  <c r="AC290" i="3"/>
  <c r="L278" i="3" s="1"/>
  <c r="AD290" i="3"/>
  <c r="N278" i="3" s="1"/>
  <c r="AE290" i="3"/>
  <c r="P278" i="3" s="1"/>
  <c r="AF290" i="3"/>
  <c r="AG290" i="3"/>
  <c r="AI290" i="3"/>
  <c r="X291" i="3"/>
  <c r="B279" i="3" s="1"/>
  <c r="Y291" i="3"/>
  <c r="D279" i="3" s="1"/>
  <c r="Z291" i="3"/>
  <c r="F279" i="3" s="1"/>
  <c r="AA291" i="3"/>
  <c r="H279" i="3" s="1"/>
  <c r="AB291" i="3"/>
  <c r="J279" i="3" s="1"/>
  <c r="AC291" i="3"/>
  <c r="L279" i="3" s="1"/>
  <c r="AD291" i="3"/>
  <c r="N279" i="3" s="1"/>
  <c r="AE291" i="3"/>
  <c r="P279" i="3" s="1"/>
  <c r="AF291" i="3"/>
  <c r="AG291" i="3"/>
  <c r="AH291" i="3"/>
  <c r="AI291" i="3"/>
  <c r="X292" i="3"/>
  <c r="B280" i="3" s="1"/>
  <c r="Y292" i="3"/>
  <c r="D280" i="3" s="1"/>
  <c r="Z292" i="3"/>
  <c r="F280" i="3" s="1"/>
  <c r="AA292" i="3"/>
  <c r="H280" i="3" s="1"/>
  <c r="AB292" i="3"/>
  <c r="J280" i="3" s="1"/>
  <c r="AC292" i="3"/>
  <c r="L280" i="3" s="1"/>
  <c r="AD292" i="3"/>
  <c r="N280" i="3" s="1"/>
  <c r="AE292" i="3"/>
  <c r="P280" i="3" s="1"/>
  <c r="AF292" i="3"/>
  <c r="AG292" i="3"/>
  <c r="AH292" i="3"/>
  <c r="AI292" i="3"/>
  <c r="X294" i="3"/>
  <c r="B281" i="3" s="1"/>
  <c r="Y294" i="3"/>
  <c r="D281" i="3" s="1"/>
  <c r="Z294" i="3"/>
  <c r="F281" i="3" s="1"/>
  <c r="AA294" i="3"/>
  <c r="H281" i="3" s="1"/>
  <c r="AB294" i="3"/>
  <c r="J281" i="3" s="1"/>
  <c r="AC294" i="3"/>
  <c r="L281" i="3" s="1"/>
  <c r="AD294" i="3"/>
  <c r="N281" i="3" s="1"/>
  <c r="AE294" i="3"/>
  <c r="P281" i="3" s="1"/>
  <c r="AF294" i="3"/>
  <c r="AG294" i="3"/>
  <c r="AH294" i="3"/>
  <c r="AI294" i="3"/>
  <c r="X295" i="3"/>
  <c r="B282" i="3" s="1"/>
  <c r="Y295" i="3"/>
  <c r="D282" i="3" s="1"/>
  <c r="Z295" i="3"/>
  <c r="F282" i="3" s="1"/>
  <c r="AA295" i="3"/>
  <c r="H282" i="3" s="1"/>
  <c r="AB295" i="3"/>
  <c r="J282" i="3" s="1"/>
  <c r="AC295" i="3"/>
  <c r="L282" i="3" s="1"/>
  <c r="AD295" i="3"/>
  <c r="N282" i="3" s="1"/>
  <c r="AE295" i="3"/>
  <c r="P282" i="3" s="1"/>
  <c r="AF295" i="3"/>
  <c r="AG295" i="3"/>
  <c r="AH295" i="3"/>
  <c r="AI295" i="3"/>
  <c r="X296" i="3"/>
  <c r="B283" i="3" s="1"/>
  <c r="Y296" i="3"/>
  <c r="D283" i="3" s="1"/>
  <c r="Z296" i="3"/>
  <c r="F283" i="3" s="1"/>
  <c r="AA296" i="3"/>
  <c r="H283" i="3" s="1"/>
  <c r="AB296" i="3"/>
  <c r="J283" i="3" s="1"/>
  <c r="AC296" i="3"/>
  <c r="L283" i="3" s="1"/>
  <c r="AD296" i="3"/>
  <c r="N283" i="3" s="1"/>
  <c r="AE296" i="3"/>
  <c r="P283" i="3" s="1"/>
  <c r="AF296" i="3"/>
  <c r="AG296" i="3"/>
  <c r="AH296" i="3"/>
  <c r="AI296" i="3"/>
  <c r="X297" i="3"/>
  <c r="B284" i="3" s="1"/>
  <c r="Y297" i="3"/>
  <c r="D284" i="3" s="1"/>
  <c r="Z297" i="3"/>
  <c r="F284" i="3" s="1"/>
  <c r="AA297" i="3"/>
  <c r="H284" i="3" s="1"/>
  <c r="AB297" i="3"/>
  <c r="J284" i="3" s="1"/>
  <c r="AC297" i="3"/>
  <c r="L284" i="3" s="1"/>
  <c r="AD297" i="3"/>
  <c r="N284" i="3" s="1"/>
  <c r="AE297" i="3"/>
  <c r="P284" i="3" s="1"/>
  <c r="AF297" i="3"/>
  <c r="AG297" i="3"/>
  <c r="AH297" i="3"/>
  <c r="AI297" i="3"/>
  <c r="X298" i="3"/>
  <c r="B285" i="3" s="1"/>
  <c r="Y298" i="3"/>
  <c r="D285" i="3" s="1"/>
  <c r="Z298" i="3"/>
  <c r="F285" i="3" s="1"/>
  <c r="AA298" i="3"/>
  <c r="H285" i="3" s="1"/>
  <c r="AB298" i="3"/>
  <c r="J285" i="3" s="1"/>
  <c r="AC298" i="3"/>
  <c r="L285" i="3" s="1"/>
  <c r="AD298" i="3"/>
  <c r="N285" i="3" s="1"/>
  <c r="AE298" i="3"/>
  <c r="P285" i="3" s="1"/>
  <c r="AF298" i="3"/>
  <c r="AG298" i="3"/>
  <c r="AH298" i="3"/>
  <c r="AI298" i="3"/>
  <c r="X299" i="3"/>
  <c r="B286" i="3" s="1"/>
  <c r="Y299" i="3"/>
  <c r="D286" i="3" s="1"/>
  <c r="Z299" i="3"/>
  <c r="F286" i="3" s="1"/>
  <c r="AA299" i="3"/>
  <c r="H286" i="3" s="1"/>
  <c r="AB299" i="3"/>
  <c r="J286" i="3" s="1"/>
  <c r="AC299" i="3"/>
  <c r="L286" i="3" s="1"/>
  <c r="AD299" i="3"/>
  <c r="N286" i="3" s="1"/>
  <c r="AE299" i="3"/>
  <c r="P286" i="3" s="1"/>
  <c r="AF299" i="3"/>
  <c r="AG299" i="3"/>
  <c r="AH299" i="3"/>
  <c r="X300" i="3"/>
  <c r="B287" i="3" s="1"/>
  <c r="Y300" i="3"/>
  <c r="D287" i="3" s="1"/>
  <c r="Z300" i="3"/>
  <c r="F287" i="3" s="1"/>
  <c r="AA300" i="3"/>
  <c r="H287" i="3" s="1"/>
  <c r="AB300" i="3"/>
  <c r="J287" i="3" s="1"/>
  <c r="AC300" i="3"/>
  <c r="L287" i="3" s="1"/>
  <c r="AD300" i="3"/>
  <c r="N287" i="3" s="1"/>
  <c r="AE300" i="3"/>
  <c r="P287" i="3" s="1"/>
  <c r="AF300" i="3"/>
  <c r="AG300" i="3"/>
  <c r="AH300" i="3"/>
  <c r="AI300" i="3"/>
  <c r="X301" i="3"/>
  <c r="B288" i="3" s="1"/>
  <c r="Y301" i="3"/>
  <c r="D288" i="3" s="1"/>
  <c r="Z301" i="3"/>
  <c r="F288" i="3" s="1"/>
  <c r="AA301" i="3"/>
  <c r="H288" i="3" s="1"/>
  <c r="AB301" i="3"/>
  <c r="J288" i="3" s="1"/>
  <c r="AC301" i="3"/>
  <c r="L288" i="3" s="1"/>
  <c r="AD301" i="3"/>
  <c r="N288" i="3" s="1"/>
  <c r="AE301" i="3"/>
  <c r="P288" i="3" s="1"/>
  <c r="AF301" i="3"/>
  <c r="AG301" i="3"/>
  <c r="AH301" i="3"/>
  <c r="AI301" i="3"/>
  <c r="X302" i="3"/>
  <c r="B289" i="3" s="1"/>
  <c r="Y302" i="3"/>
  <c r="D289" i="3" s="1"/>
  <c r="Z302" i="3"/>
  <c r="F289" i="3" s="1"/>
  <c r="AA302" i="3"/>
  <c r="H289" i="3" s="1"/>
  <c r="AB302" i="3"/>
  <c r="J289" i="3" s="1"/>
  <c r="AC302" i="3"/>
  <c r="L289" i="3" s="1"/>
  <c r="AD302" i="3"/>
  <c r="N289" i="3" s="1"/>
  <c r="AE302" i="3"/>
  <c r="P289" i="3" s="1"/>
  <c r="AF302" i="3"/>
  <c r="AG302" i="3"/>
  <c r="AI302" i="3"/>
  <c r="X303" i="3"/>
  <c r="B290" i="3" s="1"/>
  <c r="Y303" i="3"/>
  <c r="D290" i="3" s="1"/>
  <c r="Z303" i="3"/>
  <c r="F290" i="3" s="1"/>
  <c r="AA303" i="3"/>
  <c r="H290" i="3" s="1"/>
  <c r="AB303" i="3"/>
  <c r="J290" i="3" s="1"/>
  <c r="AC303" i="3"/>
  <c r="L290" i="3" s="1"/>
  <c r="AD303" i="3"/>
  <c r="N290" i="3" s="1"/>
  <c r="AE303" i="3"/>
  <c r="P290" i="3" s="1"/>
  <c r="AF303" i="3"/>
  <c r="AG303" i="3"/>
  <c r="AH303" i="3"/>
  <c r="AI303" i="3"/>
  <c r="X304" i="3"/>
  <c r="B291" i="3" s="1"/>
  <c r="Y304" i="3"/>
  <c r="D291" i="3" s="1"/>
  <c r="Z304" i="3"/>
  <c r="F291" i="3" s="1"/>
  <c r="AA304" i="3"/>
  <c r="H291" i="3" s="1"/>
  <c r="AB304" i="3"/>
  <c r="J291" i="3" s="1"/>
  <c r="AC304" i="3"/>
  <c r="L291" i="3" s="1"/>
  <c r="AD304" i="3"/>
  <c r="N291" i="3" s="1"/>
  <c r="AE304" i="3"/>
  <c r="P291" i="3" s="1"/>
  <c r="AF304" i="3"/>
  <c r="AG304" i="3"/>
  <c r="AH304" i="3"/>
  <c r="AI304" i="3"/>
  <c r="X347" i="3"/>
  <c r="B333" i="3" s="1"/>
  <c r="Y347" i="3"/>
  <c r="D333" i="3" s="1"/>
  <c r="Z347" i="3"/>
  <c r="F333" i="3" s="1"/>
  <c r="AA347" i="3"/>
  <c r="H333" i="3" s="1"/>
  <c r="AB347" i="3"/>
  <c r="J333" i="3" s="1"/>
  <c r="AC347" i="3"/>
  <c r="L333" i="3" s="1"/>
  <c r="AD347" i="3"/>
  <c r="N333" i="3" s="1"/>
  <c r="AE347" i="3"/>
  <c r="P333" i="3" s="1"/>
  <c r="AF347" i="3"/>
  <c r="AG347" i="3"/>
  <c r="AH347" i="3"/>
  <c r="AI347" i="3"/>
  <c r="X348" i="3"/>
  <c r="B334" i="3" s="1"/>
  <c r="Y348" i="3"/>
  <c r="D334" i="3" s="1"/>
  <c r="Z348" i="3"/>
  <c r="F334" i="3" s="1"/>
  <c r="AA348" i="3"/>
  <c r="H334" i="3" s="1"/>
  <c r="AB348" i="3"/>
  <c r="J334" i="3" s="1"/>
  <c r="AC348" i="3"/>
  <c r="L334" i="3" s="1"/>
  <c r="AD348" i="3"/>
  <c r="N334" i="3" s="1"/>
  <c r="AE348" i="3"/>
  <c r="P334" i="3" s="1"/>
  <c r="AF348" i="3"/>
  <c r="AG348" i="3"/>
  <c r="AH348" i="3"/>
  <c r="AI348" i="3"/>
  <c r="X349" i="3"/>
  <c r="B335" i="3" s="1"/>
  <c r="Y349" i="3"/>
  <c r="D335" i="3" s="1"/>
  <c r="Z349" i="3"/>
  <c r="F335" i="3" s="1"/>
  <c r="AA349" i="3"/>
  <c r="H335" i="3" s="1"/>
  <c r="AB349" i="3"/>
  <c r="J335" i="3" s="1"/>
  <c r="AC349" i="3"/>
  <c r="L335" i="3" s="1"/>
  <c r="AD349" i="3"/>
  <c r="N335" i="3" s="1"/>
  <c r="AE349" i="3"/>
  <c r="P335" i="3" s="1"/>
  <c r="AF349" i="3"/>
  <c r="AG349" i="3"/>
  <c r="AH349" i="3"/>
  <c r="AI349" i="3"/>
  <c r="X350" i="3"/>
  <c r="B336" i="3" s="1"/>
  <c r="Y350" i="3"/>
  <c r="D336" i="3" s="1"/>
  <c r="Z350" i="3"/>
  <c r="F336" i="3" s="1"/>
  <c r="AA350" i="3"/>
  <c r="H336" i="3" s="1"/>
  <c r="AB350" i="3"/>
  <c r="J336" i="3" s="1"/>
  <c r="AC350" i="3"/>
  <c r="L336" i="3" s="1"/>
  <c r="AD350" i="3"/>
  <c r="N336" i="3" s="1"/>
  <c r="AE350" i="3"/>
  <c r="P336" i="3" s="1"/>
  <c r="AF350" i="3"/>
  <c r="AG350" i="3"/>
  <c r="AH350" i="3"/>
  <c r="AI350" i="3"/>
  <c r="X351" i="3"/>
  <c r="B337" i="3" s="1"/>
  <c r="Y351" i="3"/>
  <c r="D337" i="3" s="1"/>
  <c r="Z351" i="3"/>
  <c r="F337" i="3" s="1"/>
  <c r="AA351" i="3"/>
  <c r="H337" i="3" s="1"/>
  <c r="AB351" i="3"/>
  <c r="J337" i="3" s="1"/>
  <c r="AC351" i="3"/>
  <c r="L337" i="3" s="1"/>
  <c r="AD351" i="3"/>
  <c r="N337" i="3" s="1"/>
  <c r="AE351" i="3"/>
  <c r="P337" i="3" s="1"/>
  <c r="AF351" i="3"/>
  <c r="AG351" i="3"/>
  <c r="AI351" i="3"/>
  <c r="X352" i="3"/>
  <c r="B338" i="3" s="1"/>
  <c r="Y352" i="3"/>
  <c r="D338" i="3" s="1"/>
  <c r="Z352" i="3"/>
  <c r="F338" i="3" s="1"/>
  <c r="AA352" i="3"/>
  <c r="H338" i="3" s="1"/>
  <c r="AB352" i="3"/>
  <c r="J338" i="3" s="1"/>
  <c r="AC352" i="3"/>
  <c r="L338" i="3" s="1"/>
  <c r="AD352" i="3"/>
  <c r="N338" i="3" s="1"/>
  <c r="AE352" i="3"/>
  <c r="P338" i="3" s="1"/>
  <c r="AF352" i="3"/>
  <c r="AG352" i="3"/>
  <c r="AH352" i="3"/>
  <c r="AI352" i="3"/>
  <c r="X353" i="3"/>
  <c r="B339" i="3" s="1"/>
  <c r="Y353" i="3"/>
  <c r="D339" i="3" s="1"/>
  <c r="Z353" i="3"/>
  <c r="F339" i="3" s="1"/>
  <c r="AA353" i="3"/>
  <c r="H339" i="3" s="1"/>
  <c r="AB353" i="3"/>
  <c r="J339" i="3" s="1"/>
  <c r="AC353" i="3"/>
  <c r="L339" i="3" s="1"/>
  <c r="AD353" i="3"/>
  <c r="N339" i="3" s="1"/>
  <c r="AE353" i="3"/>
  <c r="P339" i="3" s="1"/>
  <c r="AF353" i="3"/>
  <c r="AG353" i="3"/>
  <c r="AI353" i="3"/>
  <c r="X354" i="3"/>
  <c r="B340" i="3" s="1"/>
  <c r="Y354" i="3"/>
  <c r="D340" i="3" s="1"/>
  <c r="Z354" i="3"/>
  <c r="F340" i="3" s="1"/>
  <c r="AA354" i="3"/>
  <c r="H340" i="3" s="1"/>
  <c r="AB354" i="3"/>
  <c r="J340" i="3" s="1"/>
  <c r="AC354" i="3"/>
  <c r="L340" i="3" s="1"/>
  <c r="AD354" i="3"/>
  <c r="N340" i="3" s="1"/>
  <c r="AE354" i="3"/>
  <c r="P340" i="3" s="1"/>
  <c r="AF354" i="3"/>
  <c r="AG354" i="3"/>
  <c r="AI354" i="3"/>
  <c r="X355" i="3"/>
  <c r="B341" i="3" s="1"/>
  <c r="Y355" i="3"/>
  <c r="D341" i="3" s="1"/>
  <c r="Z355" i="3"/>
  <c r="F341" i="3" s="1"/>
  <c r="AA355" i="3"/>
  <c r="H341" i="3" s="1"/>
  <c r="AB355" i="3"/>
  <c r="J341" i="3" s="1"/>
  <c r="AC355" i="3"/>
  <c r="L341" i="3" s="1"/>
  <c r="AD355" i="3"/>
  <c r="N341" i="3" s="1"/>
  <c r="AE355" i="3"/>
  <c r="P341" i="3" s="1"/>
  <c r="AF355" i="3"/>
  <c r="AG355" i="3"/>
  <c r="AH355" i="3"/>
  <c r="AI355" i="3"/>
  <c r="X356" i="3"/>
  <c r="B342" i="3" s="1"/>
  <c r="Y356" i="3"/>
  <c r="D342" i="3" s="1"/>
  <c r="Z356" i="3"/>
  <c r="F342" i="3" s="1"/>
  <c r="AA356" i="3"/>
  <c r="H342" i="3" s="1"/>
  <c r="AB356" i="3"/>
  <c r="J342" i="3" s="1"/>
  <c r="AC356" i="3"/>
  <c r="L342" i="3" s="1"/>
  <c r="AD356" i="3"/>
  <c r="N342" i="3" s="1"/>
  <c r="AE356" i="3"/>
  <c r="P342" i="3" s="1"/>
  <c r="AF356" i="3"/>
  <c r="AG356" i="3"/>
  <c r="AH356" i="3"/>
  <c r="AI356" i="3"/>
  <c r="X357" i="3"/>
  <c r="B343" i="3" s="1"/>
  <c r="Y357" i="3"/>
  <c r="D343" i="3" s="1"/>
  <c r="Z357" i="3"/>
  <c r="F343" i="3" s="1"/>
  <c r="AA357" i="3"/>
  <c r="H343" i="3" s="1"/>
  <c r="AB357" i="3"/>
  <c r="J343" i="3" s="1"/>
  <c r="AC357" i="3"/>
  <c r="L343" i="3" s="1"/>
  <c r="AD357" i="3"/>
  <c r="N343" i="3" s="1"/>
  <c r="AE357" i="3"/>
  <c r="P343" i="3" s="1"/>
  <c r="AF357" i="3"/>
  <c r="AG357" i="3"/>
  <c r="AH357" i="3"/>
  <c r="AI357" i="3"/>
  <c r="X359" i="3"/>
  <c r="B344" i="3" s="1"/>
  <c r="Z359" i="3"/>
  <c r="F344" i="3" s="1"/>
  <c r="AA359" i="3"/>
  <c r="H344" i="3" s="1"/>
  <c r="AB359" i="3"/>
  <c r="J344" i="3" s="1"/>
  <c r="AC359" i="3"/>
  <c r="L344" i="3" s="1"/>
  <c r="AD359" i="3"/>
  <c r="N344" i="3" s="1"/>
  <c r="AE359" i="3"/>
  <c r="P344" i="3" s="1"/>
  <c r="AF359" i="3"/>
  <c r="AG359" i="3"/>
  <c r="AH359" i="3"/>
  <c r="AI359" i="3"/>
  <c r="X360" i="3"/>
  <c r="B345" i="3" s="1"/>
  <c r="Y360" i="3"/>
  <c r="D345" i="3" s="1"/>
  <c r="Z360" i="3"/>
  <c r="F345" i="3" s="1"/>
  <c r="AA360" i="3"/>
  <c r="H345" i="3" s="1"/>
  <c r="AB360" i="3"/>
  <c r="J345" i="3" s="1"/>
  <c r="AC360" i="3"/>
  <c r="L345" i="3" s="1"/>
  <c r="AD360" i="3"/>
  <c r="N345" i="3" s="1"/>
  <c r="AE360" i="3"/>
  <c r="P345" i="3" s="1"/>
  <c r="AF360" i="3"/>
  <c r="AG360" i="3"/>
  <c r="AH360" i="3"/>
  <c r="AI360" i="3"/>
  <c r="X361" i="3"/>
  <c r="B346" i="3" s="1"/>
  <c r="Y361" i="3"/>
  <c r="D346" i="3" s="1"/>
  <c r="Z361" i="3"/>
  <c r="F346" i="3" s="1"/>
  <c r="AA361" i="3"/>
  <c r="H346" i="3" s="1"/>
  <c r="AB361" i="3"/>
  <c r="J346" i="3" s="1"/>
  <c r="AC361" i="3"/>
  <c r="L346" i="3" s="1"/>
  <c r="AD361" i="3"/>
  <c r="N346" i="3" s="1"/>
  <c r="AE361" i="3"/>
  <c r="P346" i="3" s="1"/>
  <c r="AF361" i="3"/>
  <c r="AG361" i="3"/>
  <c r="AH361" i="3"/>
  <c r="AI361" i="3"/>
  <c r="X362" i="3"/>
  <c r="B347" i="3" s="1"/>
  <c r="Y362" i="3"/>
  <c r="D347" i="3" s="1"/>
  <c r="Z362" i="3"/>
  <c r="F347" i="3" s="1"/>
  <c r="AA362" i="3"/>
  <c r="H347" i="3" s="1"/>
  <c r="AB362" i="3"/>
  <c r="J347" i="3" s="1"/>
  <c r="AC362" i="3"/>
  <c r="L347" i="3" s="1"/>
  <c r="AD362" i="3"/>
  <c r="N347" i="3" s="1"/>
  <c r="AE362" i="3"/>
  <c r="P347" i="3" s="1"/>
  <c r="AF362" i="3"/>
  <c r="AG362" i="3"/>
  <c r="AH362" i="3"/>
  <c r="AI362" i="3"/>
  <c r="X363" i="3"/>
  <c r="B348" i="3" s="1"/>
  <c r="Y363" i="3"/>
  <c r="D348" i="3" s="1"/>
  <c r="Z363" i="3"/>
  <c r="F348" i="3" s="1"/>
  <c r="AA363" i="3"/>
  <c r="H348" i="3" s="1"/>
  <c r="AB363" i="3"/>
  <c r="J348" i="3" s="1"/>
  <c r="AC363" i="3"/>
  <c r="L348" i="3" s="1"/>
  <c r="AD363" i="3"/>
  <c r="N348" i="3" s="1"/>
  <c r="AE363" i="3"/>
  <c r="P348" i="3" s="1"/>
  <c r="AF363" i="3"/>
  <c r="AG363" i="3"/>
  <c r="AH363" i="3"/>
  <c r="AI363" i="3"/>
  <c r="X364" i="3"/>
  <c r="B349" i="3" s="1"/>
  <c r="Y364" i="3"/>
  <c r="D349" i="3" s="1"/>
  <c r="Z364" i="3"/>
  <c r="F349" i="3" s="1"/>
  <c r="AA364" i="3"/>
  <c r="H349" i="3" s="1"/>
  <c r="AB364" i="3"/>
  <c r="J349" i="3" s="1"/>
  <c r="AC364" i="3"/>
  <c r="L349" i="3" s="1"/>
  <c r="AD364" i="3"/>
  <c r="N349" i="3" s="1"/>
  <c r="AE364" i="3"/>
  <c r="P349" i="3" s="1"/>
  <c r="AF364" i="3"/>
  <c r="AG364" i="3"/>
  <c r="AH364" i="3"/>
  <c r="AI364" i="3"/>
  <c r="X365" i="3"/>
  <c r="B350" i="3" s="1"/>
  <c r="Y365" i="3"/>
  <c r="D350" i="3" s="1"/>
  <c r="Z365" i="3"/>
  <c r="F350" i="3" s="1"/>
  <c r="AA365" i="3"/>
  <c r="H350" i="3" s="1"/>
  <c r="AB365" i="3"/>
  <c r="J350" i="3" s="1"/>
  <c r="AC365" i="3"/>
  <c r="L350" i="3" s="1"/>
  <c r="AD365" i="3"/>
  <c r="N350" i="3" s="1"/>
  <c r="AE365" i="3"/>
  <c r="P350" i="3" s="1"/>
  <c r="AF365" i="3"/>
  <c r="AG365" i="3"/>
  <c r="AH365" i="3"/>
  <c r="AI365" i="3"/>
  <c r="X366" i="3"/>
  <c r="B351" i="3" s="1"/>
  <c r="Y366" i="3"/>
  <c r="D351" i="3" s="1"/>
  <c r="Z366" i="3"/>
  <c r="F351" i="3" s="1"/>
  <c r="AA366" i="3"/>
  <c r="H351" i="3" s="1"/>
  <c r="AB366" i="3"/>
  <c r="J351" i="3" s="1"/>
  <c r="AC366" i="3"/>
  <c r="L351" i="3" s="1"/>
  <c r="AD366" i="3"/>
  <c r="N351" i="3" s="1"/>
  <c r="AE366" i="3"/>
  <c r="P351" i="3" s="1"/>
  <c r="AF366" i="3"/>
  <c r="AG366" i="3"/>
  <c r="AH366" i="3"/>
  <c r="AI366" i="3"/>
  <c r="X367" i="3"/>
  <c r="B352" i="3" s="1"/>
  <c r="Y367" i="3"/>
  <c r="D352" i="3" s="1"/>
  <c r="Z367" i="3"/>
  <c r="F352" i="3" s="1"/>
  <c r="AA367" i="3"/>
  <c r="H352" i="3" s="1"/>
  <c r="AB367" i="3"/>
  <c r="J352" i="3" s="1"/>
  <c r="AC367" i="3"/>
  <c r="L352" i="3" s="1"/>
  <c r="AD367" i="3"/>
  <c r="N352" i="3" s="1"/>
  <c r="AE367" i="3"/>
  <c r="P352" i="3" s="1"/>
  <c r="AF367" i="3"/>
  <c r="AG367" i="3"/>
  <c r="AH367" i="3"/>
  <c r="AI367" i="3"/>
  <c r="X368" i="3"/>
  <c r="B353" i="3" s="1"/>
  <c r="Y368" i="3"/>
  <c r="D353" i="3" s="1"/>
  <c r="Z368" i="3"/>
  <c r="F353" i="3" s="1"/>
  <c r="AA368" i="3"/>
  <c r="H353" i="3" s="1"/>
  <c r="AB368" i="3"/>
  <c r="J353" i="3" s="1"/>
  <c r="AC368" i="3"/>
  <c r="L353" i="3" s="1"/>
  <c r="AD368" i="3"/>
  <c r="N353" i="3" s="1"/>
  <c r="AE368" i="3"/>
  <c r="P353" i="3" s="1"/>
  <c r="AF368" i="3"/>
  <c r="AG368" i="3"/>
  <c r="AH368" i="3"/>
  <c r="AI368" i="3"/>
  <c r="X369" i="3"/>
  <c r="B354" i="3" s="1"/>
  <c r="Y369" i="3"/>
  <c r="D354" i="3" s="1"/>
  <c r="Z369" i="3"/>
  <c r="F354" i="3" s="1"/>
  <c r="AA369" i="3"/>
  <c r="H354" i="3" s="1"/>
  <c r="AB369" i="3"/>
  <c r="J354" i="3" s="1"/>
  <c r="AC369" i="3"/>
  <c r="L354" i="3" s="1"/>
  <c r="AD369" i="3"/>
  <c r="N354" i="3" s="1"/>
  <c r="AE369" i="3"/>
  <c r="P354" i="3" s="1"/>
  <c r="AF369" i="3"/>
  <c r="AG369" i="3"/>
  <c r="AH369" i="3"/>
  <c r="AI369" i="3"/>
  <c r="X370" i="3"/>
  <c r="B355" i="3" s="1"/>
  <c r="Y370" i="3"/>
  <c r="D355" i="3" s="1"/>
  <c r="Z370" i="3"/>
  <c r="F355" i="3" s="1"/>
  <c r="AA370" i="3"/>
  <c r="H355" i="3" s="1"/>
  <c r="AB370" i="3"/>
  <c r="J355" i="3" s="1"/>
  <c r="AC370" i="3"/>
  <c r="L355" i="3" s="1"/>
  <c r="AD370" i="3"/>
  <c r="N355" i="3" s="1"/>
  <c r="AE370" i="3"/>
  <c r="P355" i="3" s="1"/>
  <c r="AF370" i="3"/>
  <c r="AG370" i="3"/>
  <c r="AI370" i="3"/>
  <c r="X371" i="3"/>
  <c r="B356" i="3" s="1"/>
  <c r="Y371" i="3"/>
  <c r="D356" i="3" s="1"/>
  <c r="Z371" i="3"/>
  <c r="F356" i="3" s="1"/>
  <c r="AA371" i="3"/>
  <c r="H356" i="3" s="1"/>
  <c r="AB371" i="3"/>
  <c r="J356" i="3" s="1"/>
  <c r="AC371" i="3"/>
  <c r="L356" i="3" s="1"/>
  <c r="AD371" i="3"/>
  <c r="N356" i="3" s="1"/>
  <c r="AE371" i="3"/>
  <c r="P356" i="3" s="1"/>
  <c r="AF371" i="3"/>
  <c r="AG371" i="3"/>
  <c r="AH371" i="3"/>
  <c r="X414" i="3"/>
  <c r="B398" i="3" s="1"/>
  <c r="Y414" i="3"/>
  <c r="D398" i="3" s="1"/>
  <c r="Z414" i="3"/>
  <c r="F398" i="3" s="1"/>
  <c r="AA414" i="3"/>
  <c r="H398" i="3" s="1"/>
  <c r="AB414" i="3"/>
  <c r="J398" i="3" s="1"/>
  <c r="AC414" i="3"/>
  <c r="L398" i="3" s="1"/>
  <c r="AD414" i="3"/>
  <c r="N398" i="3" s="1"/>
  <c r="AE414" i="3"/>
  <c r="P398" i="3" s="1"/>
  <c r="AF414" i="3"/>
  <c r="AG414" i="3"/>
  <c r="AH414" i="3"/>
  <c r="X415" i="3"/>
  <c r="B399" i="3" s="1"/>
  <c r="Y415" i="3"/>
  <c r="D399" i="3" s="1"/>
  <c r="Z415" i="3"/>
  <c r="F399" i="3" s="1"/>
  <c r="AA415" i="3"/>
  <c r="H399" i="3" s="1"/>
  <c r="AB415" i="3"/>
  <c r="J399" i="3" s="1"/>
  <c r="AC415" i="3"/>
  <c r="L399" i="3" s="1"/>
  <c r="AD415" i="3"/>
  <c r="N399" i="3" s="1"/>
  <c r="AE415" i="3"/>
  <c r="P399" i="3" s="1"/>
  <c r="AF415" i="3"/>
  <c r="AG415" i="3"/>
  <c r="AH415" i="3"/>
  <c r="AI415" i="3"/>
  <c r="X416" i="3"/>
  <c r="B400" i="3" s="1"/>
  <c r="Y416" i="3"/>
  <c r="D400" i="3" s="1"/>
  <c r="Z416" i="3"/>
  <c r="F400" i="3" s="1"/>
  <c r="AA416" i="3"/>
  <c r="H400" i="3" s="1"/>
  <c r="AB416" i="3"/>
  <c r="J400" i="3" s="1"/>
  <c r="AC416" i="3"/>
  <c r="L400" i="3" s="1"/>
  <c r="AD416" i="3"/>
  <c r="N400" i="3" s="1"/>
  <c r="AE416" i="3"/>
  <c r="P400" i="3" s="1"/>
  <c r="AF416" i="3"/>
  <c r="AG416" i="3"/>
  <c r="AH416" i="3"/>
  <c r="AI416" i="3"/>
  <c r="X417" i="3"/>
  <c r="B401" i="3" s="1"/>
  <c r="Y417" i="3"/>
  <c r="D401" i="3" s="1"/>
  <c r="Z417" i="3"/>
  <c r="F401" i="3" s="1"/>
  <c r="AA417" i="3"/>
  <c r="H401" i="3" s="1"/>
  <c r="AB417" i="3"/>
  <c r="J401" i="3" s="1"/>
  <c r="AC417" i="3"/>
  <c r="L401" i="3" s="1"/>
  <c r="AD417" i="3"/>
  <c r="N401" i="3" s="1"/>
  <c r="AE417" i="3"/>
  <c r="P401" i="3" s="1"/>
  <c r="AF417" i="3"/>
  <c r="AG417" i="3"/>
  <c r="AH417" i="3"/>
  <c r="AI417" i="3"/>
  <c r="X418" i="3"/>
  <c r="B402" i="3" s="1"/>
  <c r="Y418" i="3"/>
  <c r="D402" i="3" s="1"/>
  <c r="Z418" i="3"/>
  <c r="F402" i="3" s="1"/>
  <c r="AA418" i="3"/>
  <c r="H402" i="3" s="1"/>
  <c r="AB418" i="3"/>
  <c r="J402" i="3" s="1"/>
  <c r="AC418" i="3"/>
  <c r="L402" i="3" s="1"/>
  <c r="AD418" i="3"/>
  <c r="N402" i="3" s="1"/>
  <c r="AE418" i="3"/>
  <c r="P402" i="3" s="1"/>
  <c r="AF418" i="3"/>
  <c r="AH418" i="3"/>
  <c r="AI418" i="3"/>
  <c r="X419" i="3"/>
  <c r="B403" i="3" s="1"/>
  <c r="Y419" i="3"/>
  <c r="D403" i="3" s="1"/>
  <c r="Z419" i="3"/>
  <c r="F403" i="3" s="1"/>
  <c r="AA419" i="3"/>
  <c r="H403" i="3" s="1"/>
  <c r="AB419" i="3"/>
  <c r="J403" i="3" s="1"/>
  <c r="AC419" i="3"/>
  <c r="L403" i="3" s="1"/>
  <c r="AD419" i="3"/>
  <c r="N403" i="3" s="1"/>
  <c r="AE419" i="3"/>
  <c r="P403" i="3" s="1"/>
  <c r="AF419" i="3"/>
  <c r="AG419" i="3"/>
  <c r="AH419" i="3"/>
  <c r="AI419" i="3"/>
  <c r="X420" i="3"/>
  <c r="B404" i="3" s="1"/>
  <c r="Y420" i="3"/>
  <c r="D404" i="3" s="1"/>
  <c r="Z420" i="3"/>
  <c r="F404" i="3" s="1"/>
  <c r="AA420" i="3"/>
  <c r="H404" i="3" s="1"/>
  <c r="AB420" i="3"/>
  <c r="J404" i="3" s="1"/>
  <c r="AC420" i="3"/>
  <c r="L404" i="3" s="1"/>
  <c r="AD420" i="3"/>
  <c r="N404" i="3" s="1"/>
  <c r="AE420" i="3"/>
  <c r="P404" i="3" s="1"/>
  <c r="AF420" i="3"/>
  <c r="AG420" i="3"/>
  <c r="AH420" i="3"/>
  <c r="AI420" i="3"/>
  <c r="X421" i="3"/>
  <c r="B405" i="3" s="1"/>
  <c r="Y421" i="3"/>
  <c r="D405" i="3" s="1"/>
  <c r="Z421" i="3"/>
  <c r="F405" i="3" s="1"/>
  <c r="AA421" i="3"/>
  <c r="H405" i="3" s="1"/>
  <c r="AB421" i="3"/>
  <c r="J405" i="3" s="1"/>
  <c r="AC421" i="3"/>
  <c r="L405" i="3" s="1"/>
  <c r="AD421" i="3"/>
  <c r="N405" i="3" s="1"/>
  <c r="AE421" i="3"/>
  <c r="P405" i="3" s="1"/>
  <c r="AF421" i="3"/>
  <c r="AG421" i="3"/>
  <c r="AH421" i="3"/>
  <c r="AI421" i="3"/>
  <c r="X422" i="3"/>
  <c r="B406" i="3" s="1"/>
  <c r="Y422" i="3"/>
  <c r="D406" i="3" s="1"/>
  <c r="Z422" i="3"/>
  <c r="F406" i="3" s="1"/>
  <c r="AA422" i="3"/>
  <c r="H406" i="3" s="1"/>
  <c r="AB422" i="3"/>
  <c r="J406" i="3" s="1"/>
  <c r="AC422" i="3"/>
  <c r="L406" i="3" s="1"/>
  <c r="AD422" i="3"/>
  <c r="N406" i="3" s="1"/>
  <c r="AE422" i="3"/>
  <c r="P406" i="3" s="1"/>
  <c r="AF422" i="3"/>
  <c r="AG422" i="3"/>
  <c r="AI422" i="3"/>
  <c r="X424" i="3"/>
  <c r="B407" i="3" s="1"/>
  <c r="Y424" i="3"/>
  <c r="D407" i="3" s="1"/>
  <c r="Z424" i="3"/>
  <c r="F407" i="3" s="1"/>
  <c r="AA424" i="3"/>
  <c r="H407" i="3" s="1"/>
  <c r="AB424" i="3"/>
  <c r="J407" i="3" s="1"/>
  <c r="AC424" i="3"/>
  <c r="L407" i="3" s="1"/>
  <c r="AD424" i="3"/>
  <c r="N407" i="3" s="1"/>
  <c r="AE424" i="3"/>
  <c r="P407" i="3" s="1"/>
  <c r="AF424" i="3"/>
  <c r="AG424" i="3"/>
  <c r="AH424" i="3"/>
  <c r="AI424" i="3"/>
  <c r="X425" i="3"/>
  <c r="B408" i="3" s="1"/>
  <c r="Y425" i="3"/>
  <c r="D408" i="3" s="1"/>
  <c r="Z425" i="3"/>
  <c r="F408" i="3" s="1"/>
  <c r="AA425" i="3"/>
  <c r="H408" i="3" s="1"/>
  <c r="AB425" i="3"/>
  <c r="J408" i="3" s="1"/>
  <c r="AC425" i="3"/>
  <c r="L408" i="3" s="1"/>
  <c r="AD425" i="3"/>
  <c r="N408" i="3" s="1"/>
  <c r="AE425" i="3"/>
  <c r="P408" i="3" s="1"/>
  <c r="AF425" i="3"/>
  <c r="AG425" i="3"/>
  <c r="AH425" i="3"/>
  <c r="AI425" i="3"/>
  <c r="X426" i="3"/>
  <c r="B409" i="3" s="1"/>
  <c r="Y426" i="3"/>
  <c r="D409" i="3" s="1"/>
  <c r="Z426" i="3"/>
  <c r="F409" i="3" s="1"/>
  <c r="AA426" i="3"/>
  <c r="H409" i="3" s="1"/>
  <c r="AB426" i="3"/>
  <c r="J409" i="3" s="1"/>
  <c r="AC426" i="3"/>
  <c r="L409" i="3" s="1"/>
  <c r="AD426" i="3"/>
  <c r="N409" i="3" s="1"/>
  <c r="AE426" i="3"/>
  <c r="P409" i="3" s="1"/>
  <c r="AF426" i="3"/>
  <c r="AG426" i="3"/>
  <c r="AH426" i="3"/>
  <c r="AI426" i="3"/>
  <c r="X427" i="3"/>
  <c r="B410" i="3" s="1"/>
  <c r="Y427" i="3"/>
  <c r="D410" i="3" s="1"/>
  <c r="Z427" i="3"/>
  <c r="F410" i="3" s="1"/>
  <c r="AA427" i="3"/>
  <c r="H410" i="3" s="1"/>
  <c r="AB427" i="3"/>
  <c r="J410" i="3" s="1"/>
  <c r="AC427" i="3"/>
  <c r="L410" i="3" s="1"/>
  <c r="AD427" i="3"/>
  <c r="N410" i="3" s="1"/>
  <c r="AE427" i="3"/>
  <c r="P410" i="3" s="1"/>
  <c r="AF427" i="3"/>
  <c r="AG427" i="3"/>
  <c r="AI427" i="3"/>
  <c r="X428" i="3"/>
  <c r="B411" i="3" s="1"/>
  <c r="Y428" i="3"/>
  <c r="D411" i="3" s="1"/>
  <c r="Z428" i="3"/>
  <c r="F411" i="3" s="1"/>
  <c r="AA428" i="3"/>
  <c r="H411" i="3" s="1"/>
  <c r="AB428" i="3"/>
  <c r="J411" i="3" s="1"/>
  <c r="AC428" i="3"/>
  <c r="L411" i="3" s="1"/>
  <c r="AD428" i="3"/>
  <c r="N411" i="3" s="1"/>
  <c r="AE428" i="3"/>
  <c r="P411" i="3" s="1"/>
  <c r="AF428" i="3"/>
  <c r="AG428" i="3"/>
  <c r="AH428" i="3"/>
  <c r="AI428" i="3"/>
  <c r="X429" i="3"/>
  <c r="B412" i="3" s="1"/>
  <c r="Y429" i="3"/>
  <c r="D412" i="3" s="1"/>
  <c r="Z429" i="3"/>
  <c r="F412" i="3" s="1"/>
  <c r="AA429" i="3"/>
  <c r="H412" i="3" s="1"/>
  <c r="AB429" i="3"/>
  <c r="J412" i="3" s="1"/>
  <c r="AC429" i="3"/>
  <c r="L412" i="3" s="1"/>
  <c r="AD429" i="3"/>
  <c r="N412" i="3" s="1"/>
  <c r="AE429" i="3"/>
  <c r="P412" i="3" s="1"/>
  <c r="AF429" i="3"/>
  <c r="AG429" i="3"/>
  <c r="AH429" i="3"/>
  <c r="AI429" i="3"/>
  <c r="X430" i="3"/>
  <c r="B413" i="3" s="1"/>
  <c r="Y430" i="3"/>
  <c r="D413" i="3" s="1"/>
  <c r="Z430" i="3"/>
  <c r="F413" i="3" s="1"/>
  <c r="AA430" i="3"/>
  <c r="H413" i="3" s="1"/>
  <c r="AB430" i="3"/>
  <c r="J413" i="3" s="1"/>
  <c r="AC430" i="3"/>
  <c r="L413" i="3" s="1"/>
  <c r="AD430" i="3"/>
  <c r="N413" i="3" s="1"/>
  <c r="AE430" i="3"/>
  <c r="P413" i="3" s="1"/>
  <c r="AF430" i="3"/>
  <c r="AG430" i="3"/>
  <c r="AH430" i="3"/>
  <c r="AI430" i="3"/>
  <c r="X431" i="3"/>
  <c r="B414" i="3" s="1"/>
  <c r="Y431" i="3"/>
  <c r="D414" i="3" s="1"/>
  <c r="Z431" i="3"/>
  <c r="F414" i="3" s="1"/>
  <c r="AA431" i="3"/>
  <c r="H414" i="3" s="1"/>
  <c r="AB431" i="3"/>
  <c r="J414" i="3" s="1"/>
  <c r="AC431" i="3"/>
  <c r="L414" i="3" s="1"/>
  <c r="AD431" i="3"/>
  <c r="N414" i="3" s="1"/>
  <c r="AE431" i="3"/>
  <c r="P414" i="3" s="1"/>
  <c r="AF431" i="3"/>
  <c r="AG431" i="3"/>
  <c r="AH431" i="3"/>
  <c r="AI431" i="3"/>
  <c r="X432" i="3"/>
  <c r="B415" i="3" s="1"/>
  <c r="Y432" i="3"/>
  <c r="D415" i="3" s="1"/>
  <c r="Z432" i="3"/>
  <c r="F415" i="3" s="1"/>
  <c r="AA432" i="3"/>
  <c r="H415" i="3" s="1"/>
  <c r="AB432" i="3"/>
  <c r="J415" i="3" s="1"/>
  <c r="AC432" i="3"/>
  <c r="L415" i="3" s="1"/>
  <c r="AD432" i="3"/>
  <c r="N415" i="3" s="1"/>
  <c r="AE432" i="3"/>
  <c r="P415" i="3" s="1"/>
  <c r="AF432" i="3"/>
  <c r="AG432" i="3"/>
  <c r="AH432" i="3"/>
  <c r="AI432" i="3"/>
  <c r="X433" i="3"/>
  <c r="B416" i="3" s="1"/>
  <c r="Y433" i="3"/>
  <c r="D416" i="3" s="1"/>
  <c r="Z433" i="3"/>
  <c r="F416" i="3" s="1"/>
  <c r="AA433" i="3"/>
  <c r="H416" i="3" s="1"/>
  <c r="AB433" i="3"/>
  <c r="J416" i="3" s="1"/>
  <c r="AC433" i="3"/>
  <c r="L416" i="3" s="1"/>
  <c r="AD433" i="3"/>
  <c r="N416" i="3" s="1"/>
  <c r="AE433" i="3"/>
  <c r="P416" i="3" s="1"/>
  <c r="AF433" i="3"/>
  <c r="AG433" i="3"/>
  <c r="AI433" i="3"/>
  <c r="X434" i="3"/>
  <c r="B417" i="3" s="1"/>
  <c r="Y434" i="3"/>
  <c r="D417" i="3" s="1"/>
  <c r="Z434" i="3"/>
  <c r="F417" i="3" s="1"/>
  <c r="AA434" i="3"/>
  <c r="H417" i="3" s="1"/>
  <c r="AB434" i="3"/>
  <c r="J417" i="3" s="1"/>
  <c r="AC434" i="3"/>
  <c r="L417" i="3" s="1"/>
  <c r="AD434" i="3"/>
  <c r="N417" i="3" s="1"/>
  <c r="AE434" i="3"/>
  <c r="P417" i="3" s="1"/>
  <c r="AF434" i="3"/>
  <c r="AG434" i="3"/>
  <c r="AI434" i="3"/>
  <c r="X435" i="3"/>
  <c r="B418" i="3" s="1"/>
  <c r="Y435" i="3"/>
  <c r="D418" i="3" s="1"/>
  <c r="Z435" i="3"/>
  <c r="F418" i="3" s="1"/>
  <c r="AA435" i="3"/>
  <c r="H418" i="3" s="1"/>
  <c r="AB435" i="3"/>
  <c r="J418" i="3" s="1"/>
  <c r="AC435" i="3"/>
  <c r="L418" i="3" s="1"/>
  <c r="AD435" i="3"/>
  <c r="N418" i="3" s="1"/>
  <c r="AE435" i="3"/>
  <c r="P418" i="3" s="1"/>
  <c r="AF435" i="3"/>
  <c r="AG435" i="3"/>
  <c r="AH435" i="3"/>
  <c r="AI435" i="3"/>
  <c r="X436" i="3"/>
  <c r="B419" i="3" s="1"/>
  <c r="Y436" i="3"/>
  <c r="D419" i="3" s="1"/>
  <c r="Z436" i="3"/>
  <c r="F419" i="3" s="1"/>
  <c r="AA436" i="3"/>
  <c r="H419" i="3" s="1"/>
  <c r="AB436" i="3"/>
  <c r="J419" i="3" s="1"/>
  <c r="AC436" i="3"/>
  <c r="L419" i="3" s="1"/>
  <c r="AD436" i="3"/>
  <c r="N419" i="3" s="1"/>
  <c r="AE436" i="3"/>
  <c r="P419" i="3" s="1"/>
  <c r="AF436" i="3"/>
  <c r="AG436" i="3"/>
  <c r="AH436" i="3"/>
  <c r="AI436" i="3"/>
  <c r="X437" i="3"/>
  <c r="B420" i="3" s="1"/>
  <c r="Y437" i="3"/>
  <c r="D420" i="3" s="1"/>
  <c r="Z437" i="3"/>
  <c r="F420" i="3" s="1"/>
  <c r="AA437" i="3"/>
  <c r="H420" i="3" s="1"/>
  <c r="AB437" i="3"/>
  <c r="J420" i="3" s="1"/>
  <c r="AC437" i="3"/>
  <c r="L420" i="3" s="1"/>
  <c r="AD437" i="3"/>
  <c r="N420" i="3" s="1"/>
  <c r="AE437" i="3"/>
  <c r="P420" i="3" s="1"/>
  <c r="AF437" i="3"/>
  <c r="AG437" i="3"/>
  <c r="AH437" i="3"/>
  <c r="AI437" i="3"/>
  <c r="X438" i="3"/>
  <c r="B421" i="3" s="1"/>
  <c r="Y438" i="3"/>
  <c r="D421" i="3" s="1"/>
  <c r="Z438" i="3"/>
  <c r="F421" i="3" s="1"/>
  <c r="AA438" i="3"/>
  <c r="H421" i="3" s="1"/>
  <c r="AB438" i="3"/>
  <c r="J421" i="3" s="1"/>
  <c r="AC438" i="3"/>
  <c r="L421" i="3" s="1"/>
  <c r="AD438" i="3"/>
  <c r="N421" i="3" s="1"/>
  <c r="AE438" i="3"/>
  <c r="P421" i="3" s="1"/>
  <c r="AF438" i="3"/>
  <c r="AG438" i="3"/>
  <c r="AH438" i="3"/>
  <c r="AI438" i="3"/>
  <c r="C458" i="3"/>
  <c r="A456" i="3"/>
  <c r="AI10" i="3"/>
  <c r="AH146" i="3"/>
  <c r="AI146" i="3"/>
  <c r="AI280" i="3"/>
  <c r="AI414" i="3"/>
  <c r="AH11" i="3"/>
  <c r="AI11" i="3"/>
  <c r="AH214" i="3"/>
  <c r="AH12" i="3"/>
  <c r="AH282" i="3"/>
  <c r="AI13" i="3"/>
  <c r="AH283" i="3"/>
  <c r="AH81" i="3"/>
  <c r="AH351" i="3"/>
  <c r="AG418" i="3"/>
  <c r="AH82" i="3"/>
  <c r="AI82" i="3"/>
  <c r="AI218" i="3"/>
  <c r="AH16" i="3"/>
  <c r="AI16" i="3"/>
  <c r="AI152" i="3"/>
  <c r="AI286" i="3"/>
  <c r="AH353" i="3"/>
  <c r="AI17" i="3"/>
  <c r="AH84" i="3"/>
  <c r="AH354" i="3"/>
  <c r="AH154" i="3"/>
  <c r="AH422" i="3"/>
  <c r="AH222" i="3"/>
  <c r="AH20" i="3"/>
  <c r="AH290" i="3"/>
  <c r="AH88" i="3"/>
  <c r="AH158" i="3"/>
  <c r="AH427" i="3"/>
  <c r="AH226" i="3"/>
  <c r="AG24" i="3"/>
  <c r="AH227" i="3"/>
  <c r="AH25" i="3"/>
  <c r="AI229" i="3"/>
  <c r="AH26" i="3"/>
  <c r="AI26" i="3"/>
  <c r="AH230" i="3"/>
  <c r="AH27" i="3"/>
  <c r="AI94" i="3"/>
  <c r="AH231" i="3"/>
  <c r="AH28" i="3"/>
  <c r="AI165" i="3"/>
  <c r="AH232" i="3"/>
  <c r="AI299" i="3"/>
  <c r="AH433" i="3"/>
  <c r="AI29" i="3"/>
  <c r="AH166" i="3"/>
  <c r="AH434" i="3"/>
  <c r="AH234" i="3"/>
  <c r="AH31" i="3"/>
  <c r="AH302" i="3"/>
  <c r="AH100" i="3"/>
  <c r="AH370" i="3"/>
  <c r="AH170" i="3"/>
  <c r="AI237" i="3"/>
  <c r="AI371" i="3"/>
  <c r="A521" i="3"/>
  <c r="C269" i="3"/>
  <c r="E269" i="3"/>
  <c r="G269" i="3"/>
  <c r="I269" i="3"/>
  <c r="K269" i="3"/>
  <c r="M269" i="3"/>
  <c r="O269" i="3"/>
  <c r="Q269" i="3"/>
  <c r="C270" i="3"/>
  <c r="E270" i="3"/>
  <c r="G270" i="3"/>
  <c r="I270" i="3"/>
  <c r="K270" i="3"/>
  <c r="M270" i="3"/>
  <c r="O270" i="3"/>
  <c r="Q270" i="3"/>
  <c r="C271" i="3"/>
  <c r="E271" i="3"/>
  <c r="G271" i="3"/>
  <c r="I271" i="3"/>
  <c r="K271" i="3"/>
  <c r="M271" i="3"/>
  <c r="O271" i="3"/>
  <c r="Q271" i="3"/>
  <c r="C272" i="3"/>
  <c r="E272" i="3"/>
  <c r="G272" i="3"/>
  <c r="I272" i="3"/>
  <c r="K272" i="3"/>
  <c r="M272" i="3"/>
  <c r="O272" i="3"/>
  <c r="Q272" i="3"/>
  <c r="C273" i="3"/>
  <c r="E273" i="3"/>
  <c r="G273" i="3"/>
  <c r="I273" i="3"/>
  <c r="K273" i="3"/>
  <c r="M273" i="3"/>
  <c r="O273" i="3"/>
  <c r="Q273" i="3"/>
  <c r="C274" i="3"/>
  <c r="E274" i="3"/>
  <c r="G274" i="3"/>
  <c r="I274" i="3"/>
  <c r="K274" i="3"/>
  <c r="M274" i="3"/>
  <c r="O274" i="3"/>
  <c r="Q274" i="3"/>
  <c r="C275" i="3"/>
  <c r="E275" i="3"/>
  <c r="G275" i="3"/>
  <c r="I275" i="3"/>
  <c r="K275" i="3"/>
  <c r="M275" i="3"/>
  <c r="O275" i="3"/>
  <c r="Q275" i="3"/>
  <c r="C276" i="3"/>
  <c r="E276" i="3"/>
  <c r="G276" i="3"/>
  <c r="I276" i="3"/>
  <c r="K276" i="3"/>
  <c r="M276" i="3"/>
  <c r="O276" i="3"/>
  <c r="Q276" i="3"/>
  <c r="C277" i="3"/>
  <c r="E277" i="3"/>
  <c r="G277" i="3"/>
  <c r="I277" i="3"/>
  <c r="K277" i="3"/>
  <c r="M277" i="3"/>
  <c r="O277" i="3"/>
  <c r="Q277" i="3"/>
  <c r="C278" i="3"/>
  <c r="E278" i="3"/>
  <c r="G278" i="3"/>
  <c r="I278" i="3"/>
  <c r="K278" i="3"/>
  <c r="M278" i="3"/>
  <c r="O278" i="3"/>
  <c r="Q278" i="3"/>
  <c r="C279" i="3"/>
  <c r="E279" i="3"/>
  <c r="G279" i="3"/>
  <c r="I279" i="3"/>
  <c r="K279" i="3"/>
  <c r="M279" i="3"/>
  <c r="O279" i="3"/>
  <c r="Q279" i="3"/>
  <c r="C280" i="3"/>
  <c r="E280" i="3"/>
  <c r="G280" i="3"/>
  <c r="I280" i="3"/>
  <c r="K280" i="3"/>
  <c r="M280" i="3"/>
  <c r="O280" i="3"/>
  <c r="Q280" i="3"/>
  <c r="C281" i="3"/>
  <c r="E281" i="3"/>
  <c r="G281" i="3"/>
  <c r="I281" i="3"/>
  <c r="K281" i="3"/>
  <c r="M281" i="3"/>
  <c r="O281" i="3"/>
  <c r="Q281" i="3"/>
  <c r="C282" i="3"/>
  <c r="E282" i="3"/>
  <c r="G282" i="3"/>
  <c r="I282" i="3"/>
  <c r="K282" i="3"/>
  <c r="M282" i="3"/>
  <c r="O282" i="3"/>
  <c r="Q282" i="3"/>
  <c r="C283" i="3"/>
  <c r="E283" i="3"/>
  <c r="G283" i="3"/>
  <c r="I283" i="3"/>
  <c r="K283" i="3"/>
  <c r="M283" i="3"/>
  <c r="O283" i="3"/>
  <c r="Q283" i="3"/>
  <c r="C284" i="3"/>
  <c r="E284" i="3"/>
  <c r="G284" i="3"/>
  <c r="I284" i="3"/>
  <c r="K284" i="3"/>
  <c r="M284" i="3"/>
  <c r="O284" i="3"/>
  <c r="Q284" i="3"/>
  <c r="C285" i="3"/>
  <c r="E285" i="3"/>
  <c r="G285" i="3"/>
  <c r="I285" i="3"/>
  <c r="K285" i="3"/>
  <c r="M285" i="3"/>
  <c r="O285" i="3"/>
  <c r="Q285" i="3"/>
  <c r="C286" i="3"/>
  <c r="E286" i="3"/>
  <c r="G286" i="3"/>
  <c r="I286" i="3"/>
  <c r="K286" i="3"/>
  <c r="M286" i="3"/>
  <c r="O286" i="3"/>
  <c r="Q286" i="3"/>
  <c r="S286" i="3"/>
  <c r="C287" i="3"/>
  <c r="E287" i="3"/>
  <c r="G287" i="3"/>
  <c r="I287" i="3"/>
  <c r="K287" i="3"/>
  <c r="M287" i="3"/>
  <c r="O287" i="3"/>
  <c r="Q287" i="3"/>
  <c r="C288" i="3"/>
  <c r="E288" i="3"/>
  <c r="G288" i="3"/>
  <c r="I288" i="3"/>
  <c r="K288" i="3"/>
  <c r="M288" i="3"/>
  <c r="O288" i="3"/>
  <c r="Q288" i="3"/>
  <c r="C289" i="3"/>
  <c r="E289" i="3"/>
  <c r="G289" i="3"/>
  <c r="I289" i="3"/>
  <c r="K289" i="3"/>
  <c r="M289" i="3"/>
  <c r="O289" i="3"/>
  <c r="Q289" i="3"/>
  <c r="C290" i="3"/>
  <c r="E290" i="3"/>
  <c r="G290" i="3"/>
  <c r="I290" i="3"/>
  <c r="K290" i="3"/>
  <c r="M290" i="3"/>
  <c r="O290" i="3"/>
  <c r="Q290" i="3"/>
  <c r="C291" i="3"/>
  <c r="E291" i="3"/>
  <c r="G291" i="3"/>
  <c r="I291" i="3"/>
  <c r="K291" i="3"/>
  <c r="M291" i="3"/>
  <c r="O291" i="3"/>
  <c r="Q291" i="3"/>
  <c r="E268" i="3"/>
  <c r="G268" i="3"/>
  <c r="I268" i="3"/>
  <c r="K268" i="3"/>
  <c r="M268" i="3"/>
  <c r="O268" i="3"/>
  <c r="Q268" i="3"/>
  <c r="C268" i="3"/>
  <c r="C334" i="3"/>
  <c r="E334" i="3"/>
  <c r="G334" i="3"/>
  <c r="I334" i="3"/>
  <c r="K334" i="3"/>
  <c r="M334" i="3"/>
  <c r="O334" i="3"/>
  <c r="Q334" i="3"/>
  <c r="C335" i="3"/>
  <c r="E335" i="3"/>
  <c r="G335" i="3"/>
  <c r="I335" i="3"/>
  <c r="K335" i="3"/>
  <c r="M335" i="3"/>
  <c r="O335" i="3"/>
  <c r="Q335" i="3"/>
  <c r="C336" i="3"/>
  <c r="E336" i="3"/>
  <c r="G336" i="3"/>
  <c r="I336" i="3"/>
  <c r="K336" i="3"/>
  <c r="M336" i="3"/>
  <c r="O336" i="3"/>
  <c r="Q336" i="3"/>
  <c r="C337" i="3"/>
  <c r="E337" i="3"/>
  <c r="G337" i="3"/>
  <c r="I337" i="3"/>
  <c r="K337" i="3"/>
  <c r="M337" i="3"/>
  <c r="O337" i="3"/>
  <c r="Q337" i="3"/>
  <c r="C338" i="3"/>
  <c r="E338" i="3"/>
  <c r="G338" i="3"/>
  <c r="I338" i="3"/>
  <c r="K338" i="3"/>
  <c r="M338" i="3"/>
  <c r="O338" i="3"/>
  <c r="Q338" i="3"/>
  <c r="C339" i="3"/>
  <c r="E339" i="3"/>
  <c r="G339" i="3"/>
  <c r="I339" i="3"/>
  <c r="K339" i="3"/>
  <c r="M339" i="3"/>
  <c r="O339" i="3"/>
  <c r="Q339" i="3"/>
  <c r="C340" i="3"/>
  <c r="E340" i="3"/>
  <c r="G340" i="3"/>
  <c r="I340" i="3"/>
  <c r="K340" i="3"/>
  <c r="M340" i="3"/>
  <c r="O340" i="3"/>
  <c r="Q340" i="3"/>
  <c r="C341" i="3"/>
  <c r="E341" i="3"/>
  <c r="G341" i="3"/>
  <c r="I341" i="3"/>
  <c r="K341" i="3"/>
  <c r="M341" i="3"/>
  <c r="O341" i="3"/>
  <c r="Q341" i="3"/>
  <c r="C342" i="3"/>
  <c r="E342" i="3"/>
  <c r="G342" i="3"/>
  <c r="I342" i="3"/>
  <c r="K342" i="3"/>
  <c r="M342" i="3"/>
  <c r="O342" i="3"/>
  <c r="Q342" i="3"/>
  <c r="C343" i="3"/>
  <c r="E343" i="3"/>
  <c r="G343" i="3"/>
  <c r="I343" i="3"/>
  <c r="K343" i="3"/>
  <c r="M343" i="3"/>
  <c r="O343" i="3"/>
  <c r="Q343" i="3"/>
  <c r="C344" i="3"/>
  <c r="E344" i="3"/>
  <c r="G344" i="3"/>
  <c r="I344" i="3"/>
  <c r="K344" i="3"/>
  <c r="M344" i="3"/>
  <c r="O344" i="3"/>
  <c r="Q344" i="3"/>
  <c r="C345" i="3"/>
  <c r="E345" i="3"/>
  <c r="G345" i="3"/>
  <c r="I345" i="3"/>
  <c r="K345" i="3"/>
  <c r="M345" i="3"/>
  <c r="O345" i="3"/>
  <c r="Q345" i="3"/>
  <c r="C346" i="3"/>
  <c r="E346" i="3"/>
  <c r="G346" i="3"/>
  <c r="I346" i="3"/>
  <c r="K346" i="3"/>
  <c r="M346" i="3"/>
  <c r="O346" i="3"/>
  <c r="Q346" i="3"/>
  <c r="C347" i="3"/>
  <c r="E347" i="3"/>
  <c r="G347" i="3"/>
  <c r="I347" i="3"/>
  <c r="K347" i="3"/>
  <c r="M347" i="3"/>
  <c r="O347" i="3"/>
  <c r="C348" i="3"/>
  <c r="E348" i="3"/>
  <c r="G348" i="3"/>
  <c r="I348" i="3"/>
  <c r="K348" i="3"/>
  <c r="M348" i="3"/>
  <c r="O348" i="3"/>
  <c r="Q348" i="3"/>
  <c r="C349" i="3"/>
  <c r="E349" i="3"/>
  <c r="G349" i="3"/>
  <c r="I349" i="3"/>
  <c r="K349" i="3"/>
  <c r="M349" i="3"/>
  <c r="O349" i="3"/>
  <c r="Q349" i="3"/>
  <c r="C350" i="3"/>
  <c r="E350" i="3"/>
  <c r="G350" i="3"/>
  <c r="I350" i="3"/>
  <c r="K350" i="3"/>
  <c r="M350" i="3"/>
  <c r="O350" i="3"/>
  <c r="Q350" i="3"/>
  <c r="C351" i="3"/>
  <c r="E351" i="3"/>
  <c r="G351" i="3"/>
  <c r="I351" i="3"/>
  <c r="K351" i="3"/>
  <c r="M351" i="3"/>
  <c r="O351" i="3"/>
  <c r="Q351" i="3"/>
  <c r="C352" i="3"/>
  <c r="E352" i="3"/>
  <c r="G352" i="3"/>
  <c r="I352" i="3"/>
  <c r="K352" i="3"/>
  <c r="M352" i="3"/>
  <c r="O352" i="3"/>
  <c r="Q352" i="3"/>
  <c r="C353" i="3"/>
  <c r="E353" i="3"/>
  <c r="G353" i="3"/>
  <c r="I353" i="3"/>
  <c r="K353" i="3"/>
  <c r="M353" i="3"/>
  <c r="O353" i="3"/>
  <c r="Q353" i="3"/>
  <c r="C354" i="3"/>
  <c r="E354" i="3"/>
  <c r="G354" i="3"/>
  <c r="I354" i="3"/>
  <c r="K354" i="3"/>
  <c r="M354" i="3"/>
  <c r="O354" i="3"/>
  <c r="Q354" i="3"/>
  <c r="C355" i="3"/>
  <c r="E355" i="3"/>
  <c r="G355" i="3"/>
  <c r="I355" i="3"/>
  <c r="K355" i="3"/>
  <c r="M355" i="3"/>
  <c r="O355" i="3"/>
  <c r="Q355" i="3"/>
  <c r="C356" i="3"/>
  <c r="E356" i="3"/>
  <c r="G356" i="3"/>
  <c r="I356" i="3"/>
  <c r="K356" i="3"/>
  <c r="M356" i="3"/>
  <c r="O356" i="3"/>
  <c r="Q356" i="3"/>
  <c r="E333" i="3"/>
  <c r="G333" i="3"/>
  <c r="I333" i="3"/>
  <c r="K333" i="3"/>
  <c r="M333" i="3"/>
  <c r="O333" i="3"/>
  <c r="Q333" i="3"/>
  <c r="S333" i="3"/>
  <c r="C333" i="3"/>
  <c r="C399" i="3"/>
  <c r="E399" i="3"/>
  <c r="G399" i="3"/>
  <c r="I399" i="3"/>
  <c r="K399" i="3"/>
  <c r="M399" i="3"/>
  <c r="O399" i="3"/>
  <c r="Q399" i="3"/>
  <c r="C400" i="3"/>
  <c r="E400" i="3"/>
  <c r="G400" i="3"/>
  <c r="I400" i="3"/>
  <c r="K400" i="3"/>
  <c r="M400" i="3"/>
  <c r="O400" i="3"/>
  <c r="Q400" i="3"/>
  <c r="C401" i="3"/>
  <c r="E401" i="3"/>
  <c r="G401" i="3"/>
  <c r="I401" i="3"/>
  <c r="K401" i="3"/>
  <c r="M401" i="3"/>
  <c r="O401" i="3"/>
  <c r="Q401" i="3"/>
  <c r="C402" i="3"/>
  <c r="E402" i="3"/>
  <c r="G402" i="3"/>
  <c r="I402" i="3"/>
  <c r="K402" i="3"/>
  <c r="M402" i="3"/>
  <c r="O402" i="3"/>
  <c r="Q402" i="3"/>
  <c r="C403" i="3"/>
  <c r="E403" i="3"/>
  <c r="G403" i="3"/>
  <c r="I403" i="3"/>
  <c r="K403" i="3"/>
  <c r="M403" i="3"/>
  <c r="O403" i="3"/>
  <c r="Q403" i="3"/>
  <c r="C404" i="3"/>
  <c r="E404" i="3"/>
  <c r="G404" i="3"/>
  <c r="I404" i="3"/>
  <c r="K404" i="3"/>
  <c r="M404" i="3"/>
  <c r="O404" i="3"/>
  <c r="Q404" i="3"/>
  <c r="C405" i="3"/>
  <c r="E405" i="3"/>
  <c r="G405" i="3"/>
  <c r="I405" i="3"/>
  <c r="K405" i="3"/>
  <c r="M405" i="3"/>
  <c r="O405" i="3"/>
  <c r="Q405" i="3"/>
  <c r="C406" i="3"/>
  <c r="E406" i="3"/>
  <c r="G406" i="3"/>
  <c r="I406" i="3"/>
  <c r="K406" i="3"/>
  <c r="M406" i="3"/>
  <c r="O406" i="3"/>
  <c r="Q406" i="3"/>
  <c r="C407" i="3"/>
  <c r="E407" i="3"/>
  <c r="G407" i="3"/>
  <c r="I407" i="3"/>
  <c r="K407" i="3"/>
  <c r="M407" i="3"/>
  <c r="O407" i="3"/>
  <c r="Q407" i="3"/>
  <c r="C408" i="3"/>
  <c r="E408" i="3"/>
  <c r="G408" i="3"/>
  <c r="I408" i="3"/>
  <c r="K408" i="3"/>
  <c r="M408" i="3"/>
  <c r="O408" i="3"/>
  <c r="Q408" i="3"/>
  <c r="C409" i="3"/>
  <c r="E409" i="3"/>
  <c r="G409" i="3"/>
  <c r="I409" i="3"/>
  <c r="K409" i="3"/>
  <c r="M409" i="3"/>
  <c r="O409" i="3"/>
  <c r="Q409" i="3"/>
  <c r="C410" i="3"/>
  <c r="E410" i="3"/>
  <c r="G410" i="3"/>
  <c r="I410" i="3"/>
  <c r="K410" i="3"/>
  <c r="M410" i="3"/>
  <c r="O410" i="3"/>
  <c r="Q410" i="3"/>
  <c r="C411" i="3"/>
  <c r="E411" i="3"/>
  <c r="G411" i="3"/>
  <c r="I411" i="3"/>
  <c r="K411" i="3"/>
  <c r="M411" i="3"/>
  <c r="O411" i="3"/>
  <c r="Q411" i="3"/>
  <c r="C412" i="3"/>
  <c r="E412" i="3"/>
  <c r="G412" i="3"/>
  <c r="I412" i="3"/>
  <c r="K412" i="3"/>
  <c r="M412" i="3"/>
  <c r="O412" i="3"/>
  <c r="Q412" i="3"/>
  <c r="C413" i="3"/>
  <c r="E413" i="3"/>
  <c r="G413" i="3"/>
  <c r="I413" i="3"/>
  <c r="K413" i="3"/>
  <c r="M413" i="3"/>
  <c r="O413" i="3"/>
  <c r="Q413" i="3"/>
  <c r="C414" i="3"/>
  <c r="E414" i="3"/>
  <c r="G414" i="3"/>
  <c r="I414" i="3"/>
  <c r="K414" i="3"/>
  <c r="M414" i="3"/>
  <c r="O414" i="3"/>
  <c r="Q414" i="3"/>
  <c r="C415" i="3"/>
  <c r="E415" i="3"/>
  <c r="G415" i="3"/>
  <c r="I415" i="3"/>
  <c r="K415" i="3"/>
  <c r="M415" i="3"/>
  <c r="O415" i="3"/>
  <c r="Q415" i="3"/>
  <c r="C416" i="3"/>
  <c r="E416" i="3"/>
  <c r="G416" i="3"/>
  <c r="I416" i="3"/>
  <c r="K416" i="3"/>
  <c r="M416" i="3"/>
  <c r="O416" i="3"/>
  <c r="Q416" i="3"/>
  <c r="C417" i="3"/>
  <c r="E417" i="3"/>
  <c r="G417" i="3"/>
  <c r="I417" i="3"/>
  <c r="K417" i="3"/>
  <c r="M417" i="3"/>
  <c r="O417" i="3"/>
  <c r="Q417" i="3"/>
  <c r="C418" i="3"/>
  <c r="E418" i="3"/>
  <c r="G418" i="3"/>
  <c r="I418" i="3"/>
  <c r="K418" i="3"/>
  <c r="M418" i="3"/>
  <c r="O418" i="3"/>
  <c r="Q418" i="3"/>
  <c r="C419" i="3"/>
  <c r="E419" i="3"/>
  <c r="G419" i="3"/>
  <c r="I419" i="3"/>
  <c r="K419" i="3"/>
  <c r="M419" i="3"/>
  <c r="O419" i="3"/>
  <c r="Q419" i="3"/>
  <c r="C420" i="3"/>
  <c r="E420" i="3"/>
  <c r="G420" i="3"/>
  <c r="I420" i="3"/>
  <c r="K420" i="3"/>
  <c r="M420" i="3"/>
  <c r="O420" i="3"/>
  <c r="Q420" i="3"/>
  <c r="S420" i="3"/>
  <c r="C421" i="3"/>
  <c r="E421" i="3"/>
  <c r="G421" i="3"/>
  <c r="I421" i="3"/>
  <c r="K421" i="3"/>
  <c r="M421" i="3"/>
  <c r="O421" i="3"/>
  <c r="Q421" i="3"/>
  <c r="S421" i="3"/>
  <c r="E398" i="3"/>
  <c r="G398" i="3"/>
  <c r="I398" i="3"/>
  <c r="K398" i="3"/>
  <c r="M398" i="3"/>
  <c r="O398" i="3"/>
  <c r="Q398" i="3"/>
  <c r="C398" i="3"/>
  <c r="C204" i="3"/>
  <c r="E204" i="3"/>
  <c r="G204" i="3"/>
  <c r="I204" i="3"/>
  <c r="K204" i="3"/>
  <c r="M204" i="3"/>
  <c r="O204" i="3"/>
  <c r="Q204" i="3"/>
  <c r="C205" i="3"/>
  <c r="E205" i="3"/>
  <c r="G205" i="3"/>
  <c r="I205" i="3"/>
  <c r="K205" i="3"/>
  <c r="M205" i="3"/>
  <c r="O205" i="3"/>
  <c r="Q205" i="3"/>
  <c r="C206" i="3"/>
  <c r="E206" i="3"/>
  <c r="G206" i="3"/>
  <c r="I206" i="3"/>
  <c r="K206" i="3"/>
  <c r="M206" i="3"/>
  <c r="O206" i="3"/>
  <c r="Q206" i="3"/>
  <c r="C207" i="3"/>
  <c r="E207" i="3"/>
  <c r="G207" i="3"/>
  <c r="I207" i="3"/>
  <c r="K207" i="3"/>
  <c r="M207" i="3"/>
  <c r="O207" i="3"/>
  <c r="Q207" i="3"/>
  <c r="C208" i="3"/>
  <c r="E208" i="3"/>
  <c r="G208" i="3"/>
  <c r="I208" i="3"/>
  <c r="K208" i="3"/>
  <c r="M208" i="3"/>
  <c r="O208" i="3"/>
  <c r="Q208" i="3"/>
  <c r="C209" i="3"/>
  <c r="E209" i="3"/>
  <c r="G209" i="3"/>
  <c r="I209" i="3"/>
  <c r="K209" i="3"/>
  <c r="M209" i="3"/>
  <c r="O209" i="3"/>
  <c r="Q209" i="3"/>
  <c r="C210" i="3"/>
  <c r="E210" i="3"/>
  <c r="G210" i="3"/>
  <c r="I210" i="3"/>
  <c r="K210" i="3"/>
  <c r="M210" i="3"/>
  <c r="O210" i="3"/>
  <c r="Q210" i="3"/>
  <c r="C211" i="3"/>
  <c r="E211" i="3"/>
  <c r="G211" i="3"/>
  <c r="I211" i="3"/>
  <c r="K211" i="3"/>
  <c r="M211" i="3"/>
  <c r="O211" i="3"/>
  <c r="Q211" i="3"/>
  <c r="C212" i="3"/>
  <c r="E212" i="3"/>
  <c r="G212" i="3"/>
  <c r="I212" i="3"/>
  <c r="K212" i="3"/>
  <c r="M212" i="3"/>
  <c r="O212" i="3"/>
  <c r="Q212" i="3"/>
  <c r="C213" i="3"/>
  <c r="E213" i="3"/>
  <c r="G213" i="3"/>
  <c r="I213" i="3"/>
  <c r="K213" i="3"/>
  <c r="M213" i="3"/>
  <c r="O213" i="3"/>
  <c r="Q213" i="3"/>
  <c r="C214" i="3"/>
  <c r="E214" i="3"/>
  <c r="G214" i="3"/>
  <c r="I214" i="3"/>
  <c r="K214" i="3"/>
  <c r="M214" i="3"/>
  <c r="O214" i="3"/>
  <c r="Q214" i="3"/>
  <c r="C215" i="3"/>
  <c r="E215" i="3"/>
  <c r="G215" i="3"/>
  <c r="I215" i="3"/>
  <c r="K215" i="3"/>
  <c r="M215" i="3"/>
  <c r="O215" i="3"/>
  <c r="Q215" i="3"/>
  <c r="C216" i="3"/>
  <c r="E216" i="3"/>
  <c r="G216" i="3"/>
  <c r="I216" i="3"/>
  <c r="K216" i="3"/>
  <c r="M216" i="3"/>
  <c r="O216" i="3"/>
  <c r="Q216" i="3"/>
  <c r="C217" i="3"/>
  <c r="E217" i="3"/>
  <c r="G217" i="3"/>
  <c r="I217" i="3"/>
  <c r="K217" i="3"/>
  <c r="M217" i="3"/>
  <c r="O217" i="3"/>
  <c r="Q217" i="3"/>
  <c r="C218" i="3"/>
  <c r="E218" i="3"/>
  <c r="G218" i="3"/>
  <c r="I218" i="3"/>
  <c r="K218" i="3"/>
  <c r="M218" i="3"/>
  <c r="O218" i="3"/>
  <c r="Q218" i="3"/>
  <c r="C219" i="3"/>
  <c r="E219" i="3"/>
  <c r="G219" i="3"/>
  <c r="I219" i="3"/>
  <c r="K219" i="3"/>
  <c r="M219" i="3"/>
  <c r="O219" i="3"/>
  <c r="Q219" i="3"/>
  <c r="C220" i="3"/>
  <c r="E220" i="3"/>
  <c r="G220" i="3"/>
  <c r="I220" i="3"/>
  <c r="K220" i="3"/>
  <c r="M220" i="3"/>
  <c r="O220" i="3"/>
  <c r="Q220" i="3"/>
  <c r="C221" i="3"/>
  <c r="E221" i="3"/>
  <c r="G221" i="3"/>
  <c r="I221" i="3"/>
  <c r="K221" i="3"/>
  <c r="M221" i="3"/>
  <c r="O221" i="3"/>
  <c r="Q221" i="3"/>
  <c r="C222" i="3"/>
  <c r="E222" i="3"/>
  <c r="G222" i="3"/>
  <c r="I222" i="3"/>
  <c r="K222" i="3"/>
  <c r="M222" i="3"/>
  <c r="O222" i="3"/>
  <c r="Q222" i="3"/>
  <c r="C223" i="3"/>
  <c r="E223" i="3"/>
  <c r="G223" i="3"/>
  <c r="I223" i="3"/>
  <c r="K223" i="3"/>
  <c r="M223" i="3"/>
  <c r="O223" i="3"/>
  <c r="Q223" i="3"/>
  <c r="C224" i="3"/>
  <c r="E224" i="3"/>
  <c r="G224" i="3"/>
  <c r="I224" i="3"/>
  <c r="K224" i="3"/>
  <c r="M224" i="3"/>
  <c r="O224" i="3"/>
  <c r="Q224" i="3"/>
  <c r="C225" i="3"/>
  <c r="E225" i="3"/>
  <c r="G225" i="3"/>
  <c r="I225" i="3"/>
  <c r="K225" i="3"/>
  <c r="M225" i="3"/>
  <c r="O225" i="3"/>
  <c r="Q225" i="3"/>
  <c r="C226" i="3"/>
  <c r="E226" i="3"/>
  <c r="G226" i="3"/>
  <c r="I226" i="3"/>
  <c r="K226" i="3"/>
  <c r="M226" i="3"/>
  <c r="O226" i="3"/>
  <c r="Q226" i="3"/>
  <c r="E203" i="3"/>
  <c r="G203" i="3"/>
  <c r="I203" i="3"/>
  <c r="K203" i="3"/>
  <c r="M203" i="3"/>
  <c r="O203" i="3"/>
  <c r="Q203" i="3"/>
  <c r="C203" i="3"/>
  <c r="C139" i="3"/>
  <c r="E139" i="3"/>
  <c r="G139" i="3"/>
  <c r="I139" i="3"/>
  <c r="K139" i="3"/>
  <c r="M139" i="3"/>
  <c r="O139" i="3"/>
  <c r="Q139" i="3"/>
  <c r="C140" i="3"/>
  <c r="E140" i="3"/>
  <c r="G140" i="3"/>
  <c r="I140" i="3"/>
  <c r="K140" i="3"/>
  <c r="M140" i="3"/>
  <c r="O140" i="3"/>
  <c r="Q140" i="3"/>
  <c r="C141" i="3"/>
  <c r="E141" i="3"/>
  <c r="G141" i="3"/>
  <c r="I141" i="3"/>
  <c r="K141" i="3"/>
  <c r="M141" i="3"/>
  <c r="O141" i="3"/>
  <c r="Q141" i="3"/>
  <c r="C142" i="3"/>
  <c r="E142" i="3"/>
  <c r="G142" i="3"/>
  <c r="I142" i="3"/>
  <c r="K142" i="3"/>
  <c r="M142" i="3"/>
  <c r="O142" i="3"/>
  <c r="Q142" i="3"/>
  <c r="C143" i="3"/>
  <c r="E143" i="3"/>
  <c r="G143" i="3"/>
  <c r="I143" i="3"/>
  <c r="K143" i="3"/>
  <c r="M143" i="3"/>
  <c r="O143" i="3"/>
  <c r="Q143" i="3"/>
  <c r="C144" i="3"/>
  <c r="E144" i="3"/>
  <c r="G144" i="3"/>
  <c r="I144" i="3"/>
  <c r="K144" i="3"/>
  <c r="M144" i="3"/>
  <c r="O144" i="3"/>
  <c r="Q144" i="3"/>
  <c r="C145" i="3"/>
  <c r="E145" i="3"/>
  <c r="G145" i="3"/>
  <c r="I145" i="3"/>
  <c r="K145" i="3"/>
  <c r="M145" i="3"/>
  <c r="O145" i="3"/>
  <c r="Q145" i="3"/>
  <c r="C146" i="3"/>
  <c r="E146" i="3"/>
  <c r="G146" i="3"/>
  <c r="I146" i="3"/>
  <c r="K146" i="3"/>
  <c r="M146" i="3"/>
  <c r="O146" i="3"/>
  <c r="Q146" i="3"/>
  <c r="C147" i="3"/>
  <c r="E147" i="3"/>
  <c r="G147" i="3"/>
  <c r="I147" i="3"/>
  <c r="K147" i="3"/>
  <c r="M147" i="3"/>
  <c r="O147" i="3"/>
  <c r="Q147" i="3"/>
  <c r="C148" i="3"/>
  <c r="E148" i="3"/>
  <c r="G148" i="3"/>
  <c r="I148" i="3"/>
  <c r="K148" i="3"/>
  <c r="M148" i="3"/>
  <c r="O148" i="3"/>
  <c r="Q148" i="3"/>
  <c r="C149" i="3"/>
  <c r="E149" i="3"/>
  <c r="G149" i="3"/>
  <c r="I149" i="3"/>
  <c r="K149" i="3"/>
  <c r="M149" i="3"/>
  <c r="O149" i="3"/>
  <c r="Q149" i="3"/>
  <c r="C150" i="3"/>
  <c r="E150" i="3"/>
  <c r="G150" i="3"/>
  <c r="I150" i="3"/>
  <c r="K150" i="3"/>
  <c r="M150" i="3"/>
  <c r="O150" i="3"/>
  <c r="Q150" i="3"/>
  <c r="C151" i="3"/>
  <c r="E151" i="3"/>
  <c r="G151" i="3"/>
  <c r="I151" i="3"/>
  <c r="K151" i="3"/>
  <c r="M151" i="3"/>
  <c r="O151" i="3"/>
  <c r="Q151" i="3"/>
  <c r="C152" i="3"/>
  <c r="E152" i="3"/>
  <c r="G152" i="3"/>
  <c r="I152" i="3"/>
  <c r="K152" i="3"/>
  <c r="M152" i="3"/>
  <c r="O152" i="3"/>
  <c r="Q152" i="3"/>
  <c r="C153" i="3"/>
  <c r="E153" i="3"/>
  <c r="G153" i="3"/>
  <c r="I153" i="3"/>
  <c r="K153" i="3"/>
  <c r="M153" i="3"/>
  <c r="O153" i="3"/>
  <c r="Q153" i="3"/>
  <c r="C154" i="3"/>
  <c r="E154" i="3"/>
  <c r="G154" i="3"/>
  <c r="I154" i="3"/>
  <c r="K154" i="3"/>
  <c r="M154" i="3"/>
  <c r="O154" i="3"/>
  <c r="Q154" i="3"/>
  <c r="C155" i="3"/>
  <c r="E155" i="3"/>
  <c r="G155" i="3"/>
  <c r="I155" i="3"/>
  <c r="K155" i="3"/>
  <c r="M155" i="3"/>
  <c r="O155" i="3"/>
  <c r="Q155" i="3"/>
  <c r="C156" i="3"/>
  <c r="E156" i="3"/>
  <c r="G156" i="3"/>
  <c r="I156" i="3"/>
  <c r="K156" i="3"/>
  <c r="M156" i="3"/>
  <c r="O156" i="3"/>
  <c r="Q156" i="3"/>
  <c r="C157" i="3"/>
  <c r="E157" i="3"/>
  <c r="G157" i="3"/>
  <c r="I157" i="3"/>
  <c r="K157" i="3"/>
  <c r="M157" i="3"/>
  <c r="O157" i="3"/>
  <c r="Q157" i="3"/>
  <c r="C158" i="3"/>
  <c r="E158" i="3"/>
  <c r="G158" i="3"/>
  <c r="I158" i="3"/>
  <c r="K158" i="3"/>
  <c r="M158" i="3"/>
  <c r="O158" i="3"/>
  <c r="Q158" i="3"/>
  <c r="C159" i="3"/>
  <c r="E159" i="3"/>
  <c r="G159" i="3"/>
  <c r="I159" i="3"/>
  <c r="K159" i="3"/>
  <c r="M159" i="3"/>
  <c r="O159" i="3"/>
  <c r="Q159" i="3"/>
  <c r="C160" i="3"/>
  <c r="E160" i="3"/>
  <c r="G160" i="3"/>
  <c r="I160" i="3"/>
  <c r="K160" i="3"/>
  <c r="M160" i="3"/>
  <c r="O160" i="3"/>
  <c r="Q160" i="3"/>
  <c r="C161" i="3"/>
  <c r="E161" i="3"/>
  <c r="G161" i="3"/>
  <c r="I161" i="3"/>
  <c r="K161" i="3"/>
  <c r="M161" i="3"/>
  <c r="O161" i="3"/>
  <c r="Q161" i="3"/>
  <c r="E138" i="3"/>
  <c r="G138" i="3"/>
  <c r="I138" i="3"/>
  <c r="K138" i="3"/>
  <c r="M138" i="3"/>
  <c r="O138" i="3"/>
  <c r="Q138" i="3"/>
  <c r="C138" i="3"/>
  <c r="E393" i="3"/>
  <c r="I523" i="3" s="1"/>
  <c r="E328" i="3"/>
  <c r="E263" i="3"/>
  <c r="E198" i="3"/>
  <c r="E68" i="3"/>
  <c r="C74" i="3"/>
  <c r="E74" i="3"/>
  <c r="G74" i="3"/>
  <c r="I74" i="3"/>
  <c r="K74" i="3"/>
  <c r="M74" i="3"/>
  <c r="O74" i="3"/>
  <c r="Q74" i="3"/>
  <c r="C75" i="3"/>
  <c r="E75" i="3"/>
  <c r="G75" i="3"/>
  <c r="I75" i="3"/>
  <c r="K75" i="3"/>
  <c r="M75" i="3"/>
  <c r="O75" i="3"/>
  <c r="Q75" i="3"/>
  <c r="C76" i="3"/>
  <c r="E76" i="3"/>
  <c r="G76" i="3"/>
  <c r="I76" i="3"/>
  <c r="K76" i="3"/>
  <c r="M76" i="3"/>
  <c r="O76" i="3"/>
  <c r="Q76" i="3"/>
  <c r="C77" i="3"/>
  <c r="E77" i="3"/>
  <c r="G77" i="3"/>
  <c r="I77" i="3"/>
  <c r="K77" i="3"/>
  <c r="M77" i="3"/>
  <c r="O77" i="3"/>
  <c r="Q77" i="3"/>
  <c r="C78" i="3"/>
  <c r="E78" i="3"/>
  <c r="G78" i="3"/>
  <c r="I78" i="3"/>
  <c r="K78" i="3"/>
  <c r="M78" i="3"/>
  <c r="O78" i="3"/>
  <c r="Q78" i="3"/>
  <c r="C79" i="3"/>
  <c r="E79" i="3"/>
  <c r="G79" i="3"/>
  <c r="I79" i="3"/>
  <c r="K79" i="3"/>
  <c r="M79" i="3"/>
  <c r="O79" i="3"/>
  <c r="Q79" i="3"/>
  <c r="S79" i="3"/>
  <c r="C80" i="3"/>
  <c r="E80" i="3"/>
  <c r="G80" i="3"/>
  <c r="I80" i="3"/>
  <c r="K80" i="3"/>
  <c r="M80" i="3"/>
  <c r="O80" i="3"/>
  <c r="Q80" i="3"/>
  <c r="C81" i="3"/>
  <c r="E81" i="3"/>
  <c r="G81" i="3"/>
  <c r="I81" i="3"/>
  <c r="K81" i="3"/>
  <c r="M81" i="3"/>
  <c r="O81" i="3"/>
  <c r="Q81" i="3"/>
  <c r="C82" i="3"/>
  <c r="E82" i="3"/>
  <c r="G82" i="3"/>
  <c r="I82" i="3"/>
  <c r="K82" i="3"/>
  <c r="M82" i="3"/>
  <c r="O82" i="3"/>
  <c r="Q82" i="3"/>
  <c r="C83" i="3"/>
  <c r="E83" i="3"/>
  <c r="G83" i="3"/>
  <c r="I83" i="3"/>
  <c r="K83" i="3"/>
  <c r="M83" i="3"/>
  <c r="O83" i="3"/>
  <c r="Q83" i="3"/>
  <c r="C84" i="3"/>
  <c r="E84" i="3"/>
  <c r="G84" i="3"/>
  <c r="I84" i="3"/>
  <c r="K84" i="3"/>
  <c r="M84" i="3"/>
  <c r="O84" i="3"/>
  <c r="Q84" i="3"/>
  <c r="C85" i="3"/>
  <c r="E85" i="3"/>
  <c r="G85" i="3"/>
  <c r="I85" i="3"/>
  <c r="K85" i="3"/>
  <c r="M85" i="3"/>
  <c r="O85" i="3"/>
  <c r="Q85" i="3"/>
  <c r="C86" i="3"/>
  <c r="E86" i="3"/>
  <c r="G86" i="3"/>
  <c r="I86" i="3"/>
  <c r="K86" i="3"/>
  <c r="M86" i="3"/>
  <c r="O86" i="3"/>
  <c r="Q86" i="3"/>
  <c r="C87" i="3"/>
  <c r="E87" i="3"/>
  <c r="G87" i="3"/>
  <c r="I87" i="3"/>
  <c r="K87" i="3"/>
  <c r="M87" i="3"/>
  <c r="O87" i="3"/>
  <c r="Q87" i="3"/>
  <c r="C88" i="3"/>
  <c r="E88" i="3"/>
  <c r="G88" i="3"/>
  <c r="I88" i="3"/>
  <c r="K88" i="3"/>
  <c r="M88" i="3"/>
  <c r="O88" i="3"/>
  <c r="Q88" i="3"/>
  <c r="C89" i="3"/>
  <c r="E89" i="3"/>
  <c r="G89" i="3"/>
  <c r="I89" i="3"/>
  <c r="K89" i="3"/>
  <c r="M89" i="3"/>
  <c r="O89" i="3"/>
  <c r="Q89" i="3"/>
  <c r="C90" i="3"/>
  <c r="E90" i="3"/>
  <c r="G90" i="3"/>
  <c r="I90" i="3"/>
  <c r="K90" i="3"/>
  <c r="M90" i="3"/>
  <c r="O90" i="3"/>
  <c r="Q90" i="3"/>
  <c r="C91" i="3"/>
  <c r="E91" i="3"/>
  <c r="G91" i="3"/>
  <c r="I91" i="3"/>
  <c r="K91" i="3"/>
  <c r="M91" i="3"/>
  <c r="O91" i="3"/>
  <c r="Q91" i="3"/>
  <c r="C92" i="3"/>
  <c r="E92" i="3"/>
  <c r="G92" i="3"/>
  <c r="I92" i="3"/>
  <c r="K92" i="3"/>
  <c r="M92" i="3"/>
  <c r="O92" i="3"/>
  <c r="Q92" i="3"/>
  <c r="C93" i="3"/>
  <c r="E93" i="3"/>
  <c r="G93" i="3"/>
  <c r="I93" i="3"/>
  <c r="K93" i="3"/>
  <c r="M93" i="3"/>
  <c r="O93" i="3"/>
  <c r="Q93" i="3"/>
  <c r="C94" i="3"/>
  <c r="E94" i="3"/>
  <c r="G94" i="3"/>
  <c r="I94" i="3"/>
  <c r="K94" i="3"/>
  <c r="M94" i="3"/>
  <c r="O94" i="3"/>
  <c r="Q94" i="3"/>
  <c r="S94" i="3"/>
  <c r="C95" i="3"/>
  <c r="E95" i="3"/>
  <c r="G95" i="3"/>
  <c r="I95" i="3"/>
  <c r="K95" i="3"/>
  <c r="M95" i="3"/>
  <c r="O95" i="3"/>
  <c r="Q95" i="3"/>
  <c r="C96" i="3"/>
  <c r="E96" i="3"/>
  <c r="G96" i="3"/>
  <c r="I96" i="3"/>
  <c r="K96" i="3"/>
  <c r="M96" i="3"/>
  <c r="O96" i="3"/>
  <c r="Q96" i="3"/>
  <c r="E73" i="3"/>
  <c r="G73" i="3"/>
  <c r="I73" i="3"/>
  <c r="K73" i="3"/>
  <c r="M73" i="3"/>
  <c r="O73" i="3"/>
  <c r="Q73" i="3"/>
  <c r="C9" i="3"/>
  <c r="E9" i="3"/>
  <c r="G9" i="3"/>
  <c r="I9" i="3"/>
  <c r="K9" i="3"/>
  <c r="M9" i="3"/>
  <c r="O9" i="3"/>
  <c r="Q9" i="3"/>
  <c r="C10" i="3"/>
  <c r="E10" i="3"/>
  <c r="G10" i="3"/>
  <c r="I10" i="3"/>
  <c r="K10" i="3"/>
  <c r="M10" i="3"/>
  <c r="O10" i="3"/>
  <c r="Q10" i="3"/>
  <c r="C11" i="3"/>
  <c r="E11" i="3"/>
  <c r="G11" i="3"/>
  <c r="I11" i="3"/>
  <c r="K11" i="3"/>
  <c r="M11" i="3"/>
  <c r="O11" i="3"/>
  <c r="Q11" i="3"/>
  <c r="C12" i="3"/>
  <c r="E12" i="3"/>
  <c r="G12" i="3"/>
  <c r="I12" i="3"/>
  <c r="K12" i="3"/>
  <c r="M12" i="3"/>
  <c r="O12" i="3"/>
  <c r="Q12" i="3"/>
  <c r="C13" i="3"/>
  <c r="E13" i="3"/>
  <c r="G13" i="3"/>
  <c r="I13" i="3"/>
  <c r="K13" i="3"/>
  <c r="M13" i="3"/>
  <c r="O13" i="3"/>
  <c r="Q13" i="3"/>
  <c r="C14" i="3"/>
  <c r="E14" i="3"/>
  <c r="G14" i="3"/>
  <c r="I14" i="3"/>
  <c r="K14" i="3"/>
  <c r="M14" i="3"/>
  <c r="O14" i="3"/>
  <c r="Q14" i="3"/>
  <c r="C15" i="3"/>
  <c r="E15" i="3"/>
  <c r="G15" i="3"/>
  <c r="I15" i="3"/>
  <c r="K15" i="3"/>
  <c r="M15" i="3"/>
  <c r="O15" i="3"/>
  <c r="Q15" i="3"/>
  <c r="C16" i="3"/>
  <c r="E16" i="3"/>
  <c r="G16" i="3"/>
  <c r="I16" i="3"/>
  <c r="K16" i="3"/>
  <c r="M16" i="3"/>
  <c r="O16" i="3"/>
  <c r="Q16" i="3"/>
  <c r="C17" i="3"/>
  <c r="E17" i="3"/>
  <c r="G17" i="3"/>
  <c r="I17" i="3"/>
  <c r="K17" i="3"/>
  <c r="M17" i="3"/>
  <c r="O17" i="3"/>
  <c r="Q17" i="3"/>
  <c r="C18" i="3"/>
  <c r="E18" i="3"/>
  <c r="G18" i="3"/>
  <c r="I18" i="3"/>
  <c r="K18" i="3"/>
  <c r="M18" i="3"/>
  <c r="O18" i="3"/>
  <c r="Q18" i="3"/>
  <c r="C19" i="3"/>
  <c r="E19" i="3"/>
  <c r="G19" i="3"/>
  <c r="I19" i="3"/>
  <c r="K19" i="3"/>
  <c r="M19" i="3"/>
  <c r="O19" i="3"/>
  <c r="Q19" i="3"/>
  <c r="C20" i="3"/>
  <c r="E20" i="3"/>
  <c r="G20" i="3"/>
  <c r="I20" i="3"/>
  <c r="K20" i="3"/>
  <c r="M20" i="3"/>
  <c r="O20" i="3"/>
  <c r="Q20" i="3"/>
  <c r="C21" i="3"/>
  <c r="E21" i="3"/>
  <c r="G21" i="3"/>
  <c r="I21" i="3"/>
  <c r="K21" i="3"/>
  <c r="M21" i="3"/>
  <c r="O21" i="3"/>
  <c r="Q21" i="3"/>
  <c r="C22" i="3"/>
  <c r="E22" i="3"/>
  <c r="G22" i="3"/>
  <c r="I22" i="3"/>
  <c r="K22" i="3"/>
  <c r="M22" i="3"/>
  <c r="O22" i="3"/>
  <c r="Q22" i="3"/>
  <c r="C23" i="3"/>
  <c r="E23" i="3"/>
  <c r="G23" i="3"/>
  <c r="I23" i="3"/>
  <c r="K23" i="3"/>
  <c r="M23" i="3"/>
  <c r="O23" i="3"/>
  <c r="Q23" i="3"/>
  <c r="C24" i="3"/>
  <c r="E24" i="3"/>
  <c r="G24" i="3"/>
  <c r="I24" i="3"/>
  <c r="K24" i="3"/>
  <c r="M24" i="3"/>
  <c r="O24" i="3"/>
  <c r="Q24" i="3"/>
  <c r="C25" i="3"/>
  <c r="E25" i="3"/>
  <c r="G25" i="3"/>
  <c r="I25" i="3"/>
  <c r="K25" i="3"/>
  <c r="M25" i="3"/>
  <c r="O25" i="3"/>
  <c r="Q25" i="3"/>
  <c r="C26" i="3"/>
  <c r="E26" i="3"/>
  <c r="G26" i="3"/>
  <c r="I26" i="3"/>
  <c r="K26" i="3"/>
  <c r="M26" i="3"/>
  <c r="O26" i="3"/>
  <c r="Q26" i="3"/>
  <c r="C27" i="3"/>
  <c r="E27" i="3"/>
  <c r="G27" i="3"/>
  <c r="I27" i="3"/>
  <c r="K27" i="3"/>
  <c r="M27" i="3"/>
  <c r="O27" i="3"/>
  <c r="Q27" i="3"/>
  <c r="C28" i="3"/>
  <c r="E28" i="3"/>
  <c r="G28" i="3"/>
  <c r="I28" i="3"/>
  <c r="K28" i="3"/>
  <c r="M28" i="3"/>
  <c r="O28" i="3"/>
  <c r="Q28" i="3"/>
  <c r="C29" i="3"/>
  <c r="E29" i="3"/>
  <c r="G29" i="3"/>
  <c r="I29" i="3"/>
  <c r="K29" i="3"/>
  <c r="M29" i="3"/>
  <c r="O29" i="3"/>
  <c r="Q29" i="3"/>
  <c r="C30" i="3"/>
  <c r="E30" i="3"/>
  <c r="G30" i="3"/>
  <c r="I30" i="3"/>
  <c r="K30" i="3"/>
  <c r="M30" i="3"/>
  <c r="O30" i="3"/>
  <c r="Q30" i="3"/>
  <c r="AL34" i="3"/>
  <c r="C31" i="3" s="1"/>
  <c r="AM34" i="3"/>
  <c r="E31" i="3" s="1"/>
  <c r="AN34" i="3"/>
  <c r="G31" i="3" s="1"/>
  <c r="AO34" i="3"/>
  <c r="I31" i="3" s="1"/>
  <c r="AP34" i="3"/>
  <c r="K31" i="3" s="1"/>
  <c r="AQ34" i="3"/>
  <c r="M31" i="3" s="1"/>
  <c r="AR34" i="3"/>
  <c r="O31" i="3" s="1"/>
  <c r="AS34" i="3"/>
  <c r="Q31" i="3" s="1"/>
  <c r="AT34" i="3"/>
  <c r="AU34" i="3"/>
  <c r="AV34" i="3"/>
  <c r="AW34" i="3"/>
  <c r="AM10" i="3"/>
  <c r="E8" i="3" s="1"/>
  <c r="AN10" i="3"/>
  <c r="G8" i="3" s="1"/>
  <c r="AO10" i="3"/>
  <c r="I8" i="3" s="1"/>
  <c r="AP10" i="3"/>
  <c r="K8" i="3" s="1"/>
  <c r="AQ10" i="3"/>
  <c r="M8" i="3" s="1"/>
  <c r="AR10" i="3"/>
  <c r="O8" i="3" s="1"/>
  <c r="AS10" i="3"/>
  <c r="Q8" i="3" s="1"/>
  <c r="AT10" i="3"/>
  <c r="AU10" i="3"/>
  <c r="AV10" i="3"/>
  <c r="AW10" i="3"/>
  <c r="Q347" i="3"/>
  <c r="A391" i="3"/>
  <c r="A326" i="3"/>
  <c r="A261" i="3"/>
  <c r="A196" i="3"/>
  <c r="A131" i="3"/>
  <c r="A66" i="3"/>
  <c r="P393" i="3"/>
  <c r="P328" i="3"/>
  <c r="P263" i="3"/>
  <c r="P198" i="3"/>
  <c r="P133" i="3"/>
  <c r="P68" i="3"/>
  <c r="P524" i="3" s="1"/>
  <c r="S291" i="3"/>
  <c r="O99" i="3" l="1"/>
  <c r="G99" i="3"/>
  <c r="P359" i="3"/>
  <c r="H359" i="3"/>
  <c r="N294" i="3"/>
  <c r="F294" i="3"/>
  <c r="E34" i="3"/>
  <c r="I164" i="3"/>
  <c r="I229" i="3"/>
  <c r="E424" i="3"/>
  <c r="E359" i="3"/>
  <c r="O294" i="3"/>
  <c r="M34" i="3"/>
  <c r="Q164" i="3"/>
  <c r="Q229" i="3"/>
  <c r="M424" i="3"/>
  <c r="M359" i="3"/>
  <c r="G294" i="3"/>
  <c r="K34" i="3"/>
  <c r="C34" i="3"/>
  <c r="M99" i="3"/>
  <c r="E99" i="3"/>
  <c r="O164" i="3"/>
  <c r="G164" i="3"/>
  <c r="O229" i="3"/>
  <c r="G229" i="3"/>
  <c r="K424" i="3"/>
  <c r="C424" i="3"/>
  <c r="K359" i="3"/>
  <c r="C359" i="3"/>
  <c r="M294" i="3"/>
  <c r="E294" i="3"/>
  <c r="Q34" i="3"/>
  <c r="I34" i="3"/>
  <c r="K99" i="3"/>
  <c r="C99" i="3"/>
  <c r="M164" i="3"/>
  <c r="E164" i="3"/>
  <c r="M229" i="3"/>
  <c r="E229" i="3"/>
  <c r="Q424" i="3"/>
  <c r="I424" i="3"/>
  <c r="Q359" i="3"/>
  <c r="I359" i="3"/>
  <c r="K294" i="3"/>
  <c r="C294" i="3"/>
  <c r="O34" i="3"/>
  <c r="G34" i="3"/>
  <c r="Q99" i="3"/>
  <c r="I99" i="3"/>
  <c r="K164" i="3"/>
  <c r="C164" i="3"/>
  <c r="K229" i="3"/>
  <c r="C229" i="3"/>
  <c r="O424" i="3"/>
  <c r="G424" i="3"/>
  <c r="O359" i="3"/>
  <c r="G359" i="3"/>
  <c r="Q294" i="3"/>
  <c r="I294" i="3"/>
  <c r="F424" i="3"/>
  <c r="D229" i="3"/>
  <c r="P164" i="3"/>
  <c r="J99" i="3"/>
  <c r="D34" i="3"/>
  <c r="D424" i="3"/>
  <c r="F359" i="3"/>
  <c r="D294" i="3"/>
  <c r="J229" i="3"/>
  <c r="F164" i="3"/>
  <c r="H99" i="3"/>
  <c r="J34" i="3"/>
  <c r="J424" i="3"/>
  <c r="B424" i="3"/>
  <c r="L359" i="3"/>
  <c r="J294" i="3"/>
  <c r="B294" i="3"/>
  <c r="P229" i="3"/>
  <c r="H229" i="3"/>
  <c r="L164" i="3"/>
  <c r="D164" i="3"/>
  <c r="N99" i="3"/>
  <c r="F99" i="3"/>
  <c r="P34" i="3"/>
  <c r="H34" i="3"/>
  <c r="N424" i="3"/>
  <c r="L229" i="3"/>
  <c r="H164" i="3"/>
  <c r="B99" i="3"/>
  <c r="L34" i="3"/>
  <c r="B32" i="3"/>
  <c r="L424" i="3"/>
  <c r="N359" i="3"/>
  <c r="L294" i="3"/>
  <c r="B229" i="3"/>
  <c r="N164" i="3"/>
  <c r="P99" i="3"/>
  <c r="B34" i="3"/>
  <c r="P424" i="3"/>
  <c r="H424" i="3"/>
  <c r="J359" i="3"/>
  <c r="B359" i="3"/>
  <c r="P294" i="3"/>
  <c r="H294" i="3"/>
  <c r="N229" i="3"/>
  <c r="F229" i="3"/>
  <c r="J164" i="3"/>
  <c r="B164" i="3"/>
  <c r="L99" i="3"/>
  <c r="D99" i="3"/>
  <c r="N34" i="3"/>
  <c r="F34" i="3"/>
  <c r="R276" i="3"/>
  <c r="T276" i="3" s="1"/>
  <c r="R281" i="3"/>
  <c r="T281" i="3" s="1"/>
  <c r="R269" i="3"/>
  <c r="T269" i="3" s="1"/>
  <c r="R205" i="3"/>
  <c r="T205" i="3" s="1"/>
  <c r="R161" i="3"/>
  <c r="U94" i="3"/>
  <c r="U79" i="3"/>
  <c r="X237" i="3"/>
  <c r="B226" i="3" s="1"/>
  <c r="X146" i="3"/>
  <c r="B138" i="3" s="1"/>
  <c r="X213" i="3"/>
  <c r="B203" i="3" s="1"/>
  <c r="X170" i="3"/>
  <c r="B161" i="3" s="1"/>
  <c r="R84" i="3"/>
  <c r="T84" i="3" s="1"/>
  <c r="R83" i="3"/>
  <c r="T83" i="3" s="1"/>
  <c r="R90" i="3"/>
  <c r="T90" i="3" s="1"/>
  <c r="R78" i="3"/>
  <c r="T78" i="3" s="1"/>
  <c r="R93" i="3"/>
  <c r="T93" i="3" s="1"/>
  <c r="U421" i="3"/>
  <c r="S419" i="3"/>
  <c r="U419" i="3" s="1"/>
  <c r="K292" i="3"/>
  <c r="S348" i="3"/>
  <c r="U348" i="3" s="1"/>
  <c r="S342" i="3"/>
  <c r="U342" i="3" s="1"/>
  <c r="S334" i="3"/>
  <c r="U334" i="3" s="1"/>
  <c r="S280" i="3"/>
  <c r="U280" i="3" s="1"/>
  <c r="S279" i="3"/>
  <c r="U279" i="3" s="1"/>
  <c r="S274" i="3"/>
  <c r="S271" i="3"/>
  <c r="U271" i="3" s="1"/>
  <c r="S268" i="3"/>
  <c r="U268" i="3" s="1"/>
  <c r="S84" i="3"/>
  <c r="U84" i="3" s="1"/>
  <c r="S82" i="3"/>
  <c r="U82" i="3" s="1"/>
  <c r="G227" i="3"/>
  <c r="R421" i="3"/>
  <c r="T421" i="3" s="1"/>
  <c r="S31" i="3"/>
  <c r="U31" i="3" s="1"/>
  <c r="S30" i="3"/>
  <c r="U30" i="3" s="1"/>
  <c r="S29" i="3"/>
  <c r="U29" i="3" s="1"/>
  <c r="S28" i="3"/>
  <c r="U28" i="3" s="1"/>
  <c r="S27" i="3"/>
  <c r="S26" i="3"/>
  <c r="U26" i="3" s="1"/>
  <c r="S25" i="3"/>
  <c r="S24" i="3"/>
  <c r="U24" i="3" s="1"/>
  <c r="S23" i="3"/>
  <c r="U23" i="3" s="1"/>
  <c r="S22" i="3"/>
  <c r="U22" i="3" s="1"/>
  <c r="S21" i="3"/>
  <c r="U21" i="3" s="1"/>
  <c r="S20" i="3"/>
  <c r="U20" i="3" s="1"/>
  <c r="S19" i="3"/>
  <c r="S18" i="3"/>
  <c r="U18" i="3" s="1"/>
  <c r="S17" i="3"/>
  <c r="U17" i="3" s="1"/>
  <c r="S16" i="3"/>
  <c r="U16" i="3" s="1"/>
  <c r="S15" i="3"/>
  <c r="S14" i="3"/>
  <c r="U14" i="3" s="1"/>
  <c r="S13" i="3"/>
  <c r="U13" i="3" s="1"/>
  <c r="S12" i="3"/>
  <c r="U12" i="3" s="1"/>
  <c r="S11" i="3"/>
  <c r="S10" i="3"/>
  <c r="U10" i="3" s="1"/>
  <c r="S9" i="3"/>
  <c r="U9" i="3" s="1"/>
  <c r="S96" i="3"/>
  <c r="U96" i="3" s="1"/>
  <c r="S95" i="3"/>
  <c r="U95" i="3" s="1"/>
  <c r="S93" i="3"/>
  <c r="U93" i="3" s="1"/>
  <c r="S92" i="3"/>
  <c r="U92" i="3" s="1"/>
  <c r="S91" i="3"/>
  <c r="U91" i="3" s="1"/>
  <c r="S90" i="3"/>
  <c r="U90" i="3" s="1"/>
  <c r="S89" i="3"/>
  <c r="U89" i="3" s="1"/>
  <c r="S88" i="3"/>
  <c r="U88" i="3" s="1"/>
  <c r="S87" i="3"/>
  <c r="U87" i="3" s="1"/>
  <c r="S86" i="3"/>
  <c r="U86" i="3" s="1"/>
  <c r="S85" i="3"/>
  <c r="U85" i="3" s="1"/>
  <c r="S83" i="3"/>
  <c r="U83" i="3" s="1"/>
  <c r="S81" i="3"/>
  <c r="U81" i="3" s="1"/>
  <c r="S80" i="3"/>
  <c r="U80" i="3" s="1"/>
  <c r="S78" i="3"/>
  <c r="U78" i="3" s="1"/>
  <c r="S77" i="3"/>
  <c r="U77" i="3" s="1"/>
  <c r="S76" i="3"/>
  <c r="U76" i="3" s="1"/>
  <c r="S75" i="3"/>
  <c r="U75" i="3" s="1"/>
  <c r="S74" i="3"/>
  <c r="U74" i="3" s="1"/>
  <c r="O162" i="3"/>
  <c r="O165" i="3" s="1"/>
  <c r="G162" i="3"/>
  <c r="O227" i="3"/>
  <c r="G422" i="3"/>
  <c r="R419" i="3"/>
  <c r="T419" i="3" s="1"/>
  <c r="R285" i="3"/>
  <c r="T285" i="3" s="1"/>
  <c r="R207" i="3"/>
  <c r="R204" i="3"/>
  <c r="T204" i="3" s="1"/>
  <c r="R160" i="3"/>
  <c r="T160" i="3" s="1"/>
  <c r="R157" i="3"/>
  <c r="T157" i="3" s="1"/>
  <c r="R30" i="3"/>
  <c r="T30" i="3" s="1"/>
  <c r="R11" i="3"/>
  <c r="T11" i="3" s="1"/>
  <c r="U420" i="3"/>
  <c r="R420" i="3"/>
  <c r="T420" i="3" s="1"/>
  <c r="R278" i="3"/>
  <c r="S73" i="3"/>
  <c r="U73" i="3" s="1"/>
  <c r="S161" i="3"/>
  <c r="U161" i="3" s="1"/>
  <c r="S160" i="3"/>
  <c r="U160" i="3" s="1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S153" i="3"/>
  <c r="U153" i="3" s="1"/>
  <c r="S152" i="3"/>
  <c r="U152" i="3" s="1"/>
  <c r="S151" i="3"/>
  <c r="U151" i="3" s="1"/>
  <c r="S150" i="3"/>
  <c r="U150" i="3" s="1"/>
  <c r="S149" i="3"/>
  <c r="U149" i="3" s="1"/>
  <c r="S148" i="3"/>
  <c r="U148" i="3" s="1"/>
  <c r="S147" i="3"/>
  <c r="U147" i="3" s="1"/>
  <c r="S146" i="3"/>
  <c r="U146" i="3" s="1"/>
  <c r="S145" i="3"/>
  <c r="S144" i="3"/>
  <c r="S143" i="3"/>
  <c r="U143" i="3" s="1"/>
  <c r="S142" i="3"/>
  <c r="U142" i="3" s="1"/>
  <c r="S141" i="3"/>
  <c r="U141" i="3" s="1"/>
  <c r="S140" i="3"/>
  <c r="U140" i="3" s="1"/>
  <c r="S139" i="3"/>
  <c r="U139" i="3" s="1"/>
  <c r="S226" i="3"/>
  <c r="U226" i="3" s="1"/>
  <c r="S225" i="3"/>
  <c r="U225" i="3" s="1"/>
  <c r="S224" i="3"/>
  <c r="U224" i="3" s="1"/>
  <c r="S223" i="3"/>
  <c r="S222" i="3"/>
  <c r="U222" i="3" s="1"/>
  <c r="S221" i="3"/>
  <c r="U221" i="3" s="1"/>
  <c r="S220" i="3"/>
  <c r="U220" i="3" s="1"/>
  <c r="S219" i="3"/>
  <c r="S218" i="3"/>
  <c r="U218" i="3" s="1"/>
  <c r="S217" i="3"/>
  <c r="S216" i="3"/>
  <c r="U216" i="3" s="1"/>
  <c r="S215" i="3"/>
  <c r="S214" i="3"/>
  <c r="U214" i="3" s="1"/>
  <c r="S213" i="3"/>
  <c r="S212" i="3"/>
  <c r="U212" i="3" s="1"/>
  <c r="S211" i="3"/>
  <c r="S210" i="3"/>
  <c r="U210" i="3" s="1"/>
  <c r="S209" i="3"/>
  <c r="S208" i="3"/>
  <c r="U208" i="3" s="1"/>
  <c r="S207" i="3"/>
  <c r="U207" i="3" s="1"/>
  <c r="S206" i="3"/>
  <c r="U206" i="3" s="1"/>
  <c r="S205" i="3"/>
  <c r="U205" i="3" s="1"/>
  <c r="S204" i="3"/>
  <c r="U204" i="3" s="1"/>
  <c r="S290" i="3"/>
  <c r="U290" i="3" s="1"/>
  <c r="S289" i="3"/>
  <c r="U289" i="3" s="1"/>
  <c r="S288" i="3"/>
  <c r="U288" i="3" s="1"/>
  <c r="S287" i="3"/>
  <c r="U287" i="3" s="1"/>
  <c r="S285" i="3"/>
  <c r="U285" i="3" s="1"/>
  <c r="S284" i="3"/>
  <c r="U284" i="3" s="1"/>
  <c r="S283" i="3"/>
  <c r="U283" i="3" s="1"/>
  <c r="S282" i="3"/>
  <c r="U282" i="3" s="1"/>
  <c r="S281" i="3"/>
  <c r="U281" i="3" s="1"/>
  <c r="S278" i="3"/>
  <c r="U278" i="3" s="1"/>
  <c r="S277" i="3"/>
  <c r="U277" i="3" s="1"/>
  <c r="S276" i="3"/>
  <c r="U276" i="3" s="1"/>
  <c r="S275" i="3"/>
  <c r="U275" i="3" s="1"/>
  <c r="S273" i="3"/>
  <c r="S272" i="3"/>
  <c r="U272" i="3" s="1"/>
  <c r="S270" i="3"/>
  <c r="U270" i="3" s="1"/>
  <c r="S269" i="3"/>
  <c r="U269" i="3" s="1"/>
  <c r="R291" i="3"/>
  <c r="T291" i="3" s="1"/>
  <c r="R288" i="3"/>
  <c r="T288" i="3" s="1"/>
  <c r="R213" i="3"/>
  <c r="T213" i="3" s="1"/>
  <c r="R210" i="3"/>
  <c r="T210" i="3" s="1"/>
  <c r="R145" i="3"/>
  <c r="T145" i="3" s="1"/>
  <c r="S8" i="3"/>
  <c r="U8" i="3" s="1"/>
  <c r="S138" i="3"/>
  <c r="U138" i="3" s="1"/>
  <c r="S203" i="3"/>
  <c r="U203" i="3" s="1"/>
  <c r="S398" i="3"/>
  <c r="U398" i="3" s="1"/>
  <c r="R226" i="3"/>
  <c r="R223" i="3"/>
  <c r="T223" i="3" s="1"/>
  <c r="R154" i="3"/>
  <c r="T154" i="3" s="1"/>
  <c r="R139" i="3"/>
  <c r="R82" i="3"/>
  <c r="T82" i="3" s="1"/>
  <c r="R333" i="3"/>
  <c r="T333" i="3" s="1"/>
  <c r="R289" i="3"/>
  <c r="T289" i="3" s="1"/>
  <c r="R286" i="3"/>
  <c r="T286" i="3" s="1"/>
  <c r="R282" i="3"/>
  <c r="T282" i="3" s="1"/>
  <c r="R275" i="3"/>
  <c r="T275" i="3" s="1"/>
  <c r="R272" i="3"/>
  <c r="T272" i="3" s="1"/>
  <c r="R270" i="3"/>
  <c r="T270" i="3" s="1"/>
  <c r="R221" i="3"/>
  <c r="T221" i="3" s="1"/>
  <c r="R219" i="3"/>
  <c r="R217" i="3"/>
  <c r="T217" i="3" s="1"/>
  <c r="R214" i="3"/>
  <c r="R211" i="3"/>
  <c r="T211" i="3" s="1"/>
  <c r="R208" i="3"/>
  <c r="R155" i="3"/>
  <c r="T155" i="3" s="1"/>
  <c r="R151" i="3"/>
  <c r="T151" i="3" s="1"/>
  <c r="R148" i="3"/>
  <c r="T148" i="3" s="1"/>
  <c r="R146" i="3"/>
  <c r="T146" i="3" s="1"/>
  <c r="R138" i="3"/>
  <c r="R89" i="3"/>
  <c r="T89" i="3" s="1"/>
  <c r="R22" i="3"/>
  <c r="T22" i="3" s="1"/>
  <c r="R283" i="3"/>
  <c r="R279" i="3"/>
  <c r="T279" i="3" s="1"/>
  <c r="R273" i="3"/>
  <c r="T273" i="3" s="1"/>
  <c r="R268" i="3"/>
  <c r="T268" i="3" s="1"/>
  <c r="R224" i="3"/>
  <c r="R215" i="3"/>
  <c r="T215" i="3" s="1"/>
  <c r="R212" i="3"/>
  <c r="T212" i="3" s="1"/>
  <c r="R158" i="3"/>
  <c r="T158" i="3" s="1"/>
  <c r="R156" i="3"/>
  <c r="T156" i="3" s="1"/>
  <c r="R152" i="3"/>
  <c r="T152" i="3" s="1"/>
  <c r="R149" i="3"/>
  <c r="T149" i="3" s="1"/>
  <c r="R144" i="3"/>
  <c r="R142" i="3"/>
  <c r="T142" i="3" s="1"/>
  <c r="R96" i="3"/>
  <c r="T96" i="3" s="1"/>
  <c r="R87" i="3"/>
  <c r="R85" i="3"/>
  <c r="T85" i="3" s="1"/>
  <c r="R79" i="3"/>
  <c r="R75" i="3"/>
  <c r="T75" i="3" s="1"/>
  <c r="R24" i="3"/>
  <c r="T24" i="3" s="1"/>
  <c r="R290" i="3"/>
  <c r="T290" i="3" s="1"/>
  <c r="R287" i="3"/>
  <c r="R284" i="3"/>
  <c r="T284" i="3" s="1"/>
  <c r="R280" i="3"/>
  <c r="T280" i="3" s="1"/>
  <c r="R277" i="3"/>
  <c r="T277" i="3" s="1"/>
  <c r="R274" i="3"/>
  <c r="R271" i="3"/>
  <c r="T271" i="3" s="1"/>
  <c r="R225" i="3"/>
  <c r="T225" i="3" s="1"/>
  <c r="R222" i="3"/>
  <c r="T222" i="3" s="1"/>
  <c r="R220" i="3"/>
  <c r="R218" i="3"/>
  <c r="T218" i="3" s="1"/>
  <c r="R216" i="3"/>
  <c r="T216" i="3" s="1"/>
  <c r="R209" i="3"/>
  <c r="R206" i="3"/>
  <c r="R203" i="3"/>
  <c r="R159" i="3"/>
  <c r="T159" i="3" s="1"/>
  <c r="R153" i="3"/>
  <c r="T153" i="3" s="1"/>
  <c r="R150" i="3"/>
  <c r="T150" i="3" s="1"/>
  <c r="R143" i="3"/>
  <c r="T143" i="3" s="1"/>
  <c r="R140" i="3"/>
  <c r="T140" i="3" s="1"/>
  <c r="R94" i="3"/>
  <c r="T94" i="3" s="1"/>
  <c r="R92" i="3"/>
  <c r="T92" i="3" s="1"/>
  <c r="R86" i="3"/>
  <c r="T86" i="3" s="1"/>
  <c r="R80" i="3"/>
  <c r="T80" i="3" s="1"/>
  <c r="R14" i="3"/>
  <c r="R76" i="3"/>
  <c r="T76" i="3" s="1"/>
  <c r="R31" i="3"/>
  <c r="T31" i="3" s="1"/>
  <c r="R28" i="3"/>
  <c r="T28" i="3" s="1"/>
  <c r="R26" i="3"/>
  <c r="R19" i="3"/>
  <c r="T19" i="3" s="1"/>
  <c r="R16" i="3"/>
  <c r="T16" i="3" s="1"/>
  <c r="R8" i="3"/>
  <c r="T8" i="3" s="1"/>
  <c r="R147" i="3"/>
  <c r="T147" i="3" s="1"/>
  <c r="R141" i="3"/>
  <c r="T141" i="3" s="1"/>
  <c r="R95" i="3"/>
  <c r="T95" i="3" s="1"/>
  <c r="R91" i="3"/>
  <c r="T91" i="3" s="1"/>
  <c r="R88" i="3"/>
  <c r="T88" i="3" s="1"/>
  <c r="R81" i="3"/>
  <c r="T81" i="3" s="1"/>
  <c r="R77" i="3"/>
  <c r="T77" i="3" s="1"/>
  <c r="R73" i="3"/>
  <c r="T73" i="3" s="1"/>
  <c r="R29" i="3"/>
  <c r="T29" i="3" s="1"/>
  <c r="R23" i="3"/>
  <c r="T23" i="3" s="1"/>
  <c r="R20" i="3"/>
  <c r="T20" i="3" s="1"/>
  <c r="R17" i="3"/>
  <c r="T17" i="3" s="1"/>
  <c r="R12" i="3"/>
  <c r="T12" i="3" s="1"/>
  <c r="R10" i="3"/>
  <c r="R74" i="3"/>
  <c r="T74" i="3" s="1"/>
  <c r="R27" i="3"/>
  <c r="R25" i="3"/>
  <c r="T25" i="3" s="1"/>
  <c r="R21" i="3"/>
  <c r="R18" i="3"/>
  <c r="T18" i="3" s="1"/>
  <c r="R15" i="3"/>
  <c r="T15" i="3" s="1"/>
  <c r="R13" i="3"/>
  <c r="T13" i="3" s="1"/>
  <c r="R9" i="3"/>
  <c r="O422" i="3"/>
  <c r="R413" i="3"/>
  <c r="T413" i="3" s="1"/>
  <c r="R410" i="3"/>
  <c r="T410" i="3" s="1"/>
  <c r="R403" i="3"/>
  <c r="T403" i="3" s="1"/>
  <c r="R400" i="3"/>
  <c r="R355" i="3"/>
  <c r="T355" i="3" s="1"/>
  <c r="R351" i="3"/>
  <c r="T351" i="3" s="1"/>
  <c r="R347" i="3"/>
  <c r="T347" i="3" s="1"/>
  <c r="R344" i="3"/>
  <c r="R338" i="3"/>
  <c r="T338" i="3" s="1"/>
  <c r="R335" i="3"/>
  <c r="T335" i="3" s="1"/>
  <c r="R417" i="3"/>
  <c r="T417" i="3" s="1"/>
  <c r="R414" i="3"/>
  <c r="T414" i="3" s="1"/>
  <c r="R407" i="3"/>
  <c r="T407" i="3" s="1"/>
  <c r="R404" i="3"/>
  <c r="R401" i="3"/>
  <c r="T401" i="3" s="1"/>
  <c r="R398" i="3"/>
  <c r="R352" i="3"/>
  <c r="T352" i="3" s="1"/>
  <c r="R348" i="3"/>
  <c r="T348" i="3" s="1"/>
  <c r="R341" i="3"/>
  <c r="T341" i="3" s="1"/>
  <c r="R339" i="3"/>
  <c r="R336" i="3"/>
  <c r="T336" i="3" s="1"/>
  <c r="S418" i="3"/>
  <c r="U418" i="3" s="1"/>
  <c r="S417" i="3"/>
  <c r="U417" i="3" s="1"/>
  <c r="S416" i="3"/>
  <c r="U416" i="3" s="1"/>
  <c r="S415" i="3"/>
  <c r="U415" i="3" s="1"/>
  <c r="S414" i="3"/>
  <c r="U414" i="3" s="1"/>
  <c r="S413" i="3"/>
  <c r="U413" i="3" s="1"/>
  <c r="S412" i="3"/>
  <c r="U412" i="3" s="1"/>
  <c r="S411" i="3"/>
  <c r="U411" i="3" s="1"/>
  <c r="S410" i="3"/>
  <c r="U410" i="3" s="1"/>
  <c r="S409" i="3"/>
  <c r="U409" i="3" s="1"/>
  <c r="S408" i="3"/>
  <c r="U408" i="3" s="1"/>
  <c r="S407" i="3"/>
  <c r="U407" i="3" s="1"/>
  <c r="S406" i="3"/>
  <c r="U406" i="3" s="1"/>
  <c r="S405" i="3"/>
  <c r="U405" i="3" s="1"/>
  <c r="S404" i="3"/>
  <c r="S403" i="3"/>
  <c r="U403" i="3" s="1"/>
  <c r="S402" i="3"/>
  <c r="U402" i="3" s="1"/>
  <c r="S401" i="3"/>
  <c r="U401" i="3" s="1"/>
  <c r="S400" i="3"/>
  <c r="U400" i="3" s="1"/>
  <c r="S399" i="3"/>
  <c r="U399" i="3" s="1"/>
  <c r="S356" i="3"/>
  <c r="U356" i="3" s="1"/>
  <c r="S355" i="3"/>
  <c r="U355" i="3" s="1"/>
  <c r="S354" i="3"/>
  <c r="U354" i="3" s="1"/>
  <c r="S353" i="3"/>
  <c r="U353" i="3" s="1"/>
  <c r="S352" i="3"/>
  <c r="U352" i="3" s="1"/>
  <c r="S351" i="3"/>
  <c r="U351" i="3" s="1"/>
  <c r="S350" i="3"/>
  <c r="U350" i="3" s="1"/>
  <c r="S349" i="3"/>
  <c r="U349" i="3" s="1"/>
  <c r="S347" i="3"/>
  <c r="U347" i="3" s="1"/>
  <c r="S346" i="3"/>
  <c r="U346" i="3" s="1"/>
  <c r="S345" i="3"/>
  <c r="U345" i="3" s="1"/>
  <c r="S344" i="3"/>
  <c r="U344" i="3" s="1"/>
  <c r="S343" i="3"/>
  <c r="U343" i="3" s="1"/>
  <c r="S341" i="3"/>
  <c r="U341" i="3" s="1"/>
  <c r="S340" i="3"/>
  <c r="S339" i="3"/>
  <c r="S338" i="3"/>
  <c r="U338" i="3" s="1"/>
  <c r="S337" i="3"/>
  <c r="U337" i="3" s="1"/>
  <c r="S336" i="3"/>
  <c r="U336" i="3" s="1"/>
  <c r="S335" i="3"/>
  <c r="U335" i="3" s="1"/>
  <c r="R415" i="3"/>
  <c r="T415" i="3" s="1"/>
  <c r="R411" i="3"/>
  <c r="T411" i="3" s="1"/>
  <c r="R408" i="3"/>
  <c r="T408" i="3" s="1"/>
  <c r="R405" i="3"/>
  <c r="T405" i="3" s="1"/>
  <c r="R402" i="3"/>
  <c r="T402" i="3" s="1"/>
  <c r="R356" i="3"/>
  <c r="T356" i="3" s="1"/>
  <c r="R353" i="3"/>
  <c r="T353" i="3" s="1"/>
  <c r="R349" i="3"/>
  <c r="T349" i="3" s="1"/>
  <c r="R345" i="3"/>
  <c r="T345" i="3" s="1"/>
  <c r="R342" i="3"/>
  <c r="T342" i="3" s="1"/>
  <c r="R337" i="3"/>
  <c r="T337" i="3" s="1"/>
  <c r="R418" i="3"/>
  <c r="T418" i="3" s="1"/>
  <c r="R416" i="3"/>
  <c r="T416" i="3" s="1"/>
  <c r="R412" i="3"/>
  <c r="T412" i="3" s="1"/>
  <c r="R409" i="3"/>
  <c r="T409" i="3" s="1"/>
  <c r="R406" i="3"/>
  <c r="T406" i="3" s="1"/>
  <c r="R399" i="3"/>
  <c r="T399" i="3" s="1"/>
  <c r="R354" i="3"/>
  <c r="T354" i="3" s="1"/>
  <c r="R350" i="3"/>
  <c r="T350" i="3" s="1"/>
  <c r="R346" i="3"/>
  <c r="T346" i="3" s="1"/>
  <c r="R343" i="3"/>
  <c r="T343" i="3" s="1"/>
  <c r="R340" i="3"/>
  <c r="T340" i="3" s="1"/>
  <c r="R334" i="3"/>
  <c r="T334" i="3" s="1"/>
  <c r="M292" i="3"/>
  <c r="C463" i="3"/>
  <c r="K463" i="3"/>
  <c r="M162" i="3"/>
  <c r="E162" i="3"/>
  <c r="M227" i="3"/>
  <c r="M230" i="3" s="1"/>
  <c r="E227" i="3"/>
  <c r="M422" i="3"/>
  <c r="M357" i="3"/>
  <c r="E482" i="3"/>
  <c r="M481" i="3"/>
  <c r="E481" i="3"/>
  <c r="E478" i="3"/>
  <c r="M477" i="3"/>
  <c r="E477" i="3"/>
  <c r="M476" i="3"/>
  <c r="E476" i="3"/>
  <c r="M475" i="3"/>
  <c r="E475" i="3"/>
  <c r="M474" i="3"/>
  <c r="E474" i="3"/>
  <c r="M473" i="3"/>
  <c r="E473" i="3"/>
  <c r="E465" i="3"/>
  <c r="E464" i="3"/>
  <c r="I463" i="3"/>
  <c r="Q486" i="3"/>
  <c r="I486" i="3"/>
  <c r="Q485" i="3"/>
  <c r="I484" i="3"/>
  <c r="E357" i="3"/>
  <c r="E292" i="3"/>
  <c r="J486" i="3"/>
  <c r="P485" i="3"/>
  <c r="H485" i="3"/>
  <c r="L484" i="3"/>
  <c r="D484" i="3"/>
  <c r="J483" i="3"/>
  <c r="B483" i="3"/>
  <c r="J481" i="3"/>
  <c r="B481" i="3"/>
  <c r="P479" i="3"/>
  <c r="H479" i="3"/>
  <c r="L475" i="3"/>
  <c r="D475" i="3"/>
  <c r="J471" i="3"/>
  <c r="B471" i="3"/>
  <c r="P469" i="3"/>
  <c r="H469" i="3"/>
  <c r="P466" i="3"/>
  <c r="H466" i="3"/>
  <c r="L465" i="3"/>
  <c r="D465" i="3"/>
  <c r="Q357" i="3"/>
  <c r="I485" i="3"/>
  <c r="Q484" i="3"/>
  <c r="K483" i="3"/>
  <c r="C483" i="3"/>
  <c r="K482" i="3"/>
  <c r="C482" i="3"/>
  <c r="K478" i="3"/>
  <c r="G486" i="3"/>
  <c r="Q483" i="3"/>
  <c r="I481" i="3"/>
  <c r="I480" i="3"/>
  <c r="Q479" i="3"/>
  <c r="I479" i="3"/>
  <c r="Q478" i="3"/>
  <c r="Q477" i="3"/>
  <c r="I477" i="3"/>
  <c r="Q476" i="3"/>
  <c r="I476" i="3"/>
  <c r="Q475" i="3"/>
  <c r="I475" i="3"/>
  <c r="Q474" i="3"/>
  <c r="I474" i="3"/>
  <c r="Q473" i="3"/>
  <c r="I473" i="3"/>
  <c r="Q472" i="3"/>
  <c r="I472" i="3"/>
  <c r="Q471" i="3"/>
  <c r="I471" i="3"/>
  <c r="Q470" i="3"/>
  <c r="I470" i="3"/>
  <c r="Q469" i="3"/>
  <c r="I469" i="3"/>
  <c r="Q468" i="3"/>
  <c r="I468" i="3"/>
  <c r="Q467" i="3"/>
  <c r="I467" i="3"/>
  <c r="Q466" i="3"/>
  <c r="I466" i="3"/>
  <c r="Q465" i="3"/>
  <c r="I465" i="3"/>
  <c r="Q464" i="3"/>
  <c r="I464" i="3"/>
  <c r="K422" i="3"/>
  <c r="H227" i="3"/>
  <c r="O486" i="3"/>
  <c r="O485" i="3"/>
  <c r="Q480" i="3"/>
  <c r="U291" i="3"/>
  <c r="O463" i="3"/>
  <c r="G463" i="3"/>
  <c r="E485" i="3"/>
  <c r="N292" i="3"/>
  <c r="D227" i="3"/>
  <c r="N162" i="3"/>
  <c r="H162" i="3"/>
  <c r="K227" i="3"/>
  <c r="P357" i="3"/>
  <c r="N482" i="3"/>
  <c r="H477" i="3"/>
  <c r="N470" i="3"/>
  <c r="G485" i="3"/>
  <c r="O484" i="3"/>
  <c r="Q528" i="3"/>
  <c r="Q463" i="3"/>
  <c r="F97" i="3"/>
  <c r="F482" i="3"/>
  <c r="F480" i="3"/>
  <c r="N476" i="3"/>
  <c r="F473" i="3"/>
  <c r="D472" i="3"/>
  <c r="F468" i="3"/>
  <c r="M463" i="3"/>
  <c r="M486" i="3"/>
  <c r="E486" i="3"/>
  <c r="G483" i="3"/>
  <c r="O547" i="3"/>
  <c r="O482" i="3"/>
  <c r="G547" i="3"/>
  <c r="G482" i="3"/>
  <c r="O481" i="3"/>
  <c r="G478" i="3"/>
  <c r="K546" i="3"/>
  <c r="K481" i="3"/>
  <c r="N480" i="3"/>
  <c r="P477" i="3"/>
  <c r="F476" i="3"/>
  <c r="N473" i="3"/>
  <c r="L472" i="3"/>
  <c r="F470" i="3"/>
  <c r="N468" i="3"/>
  <c r="J463" i="3"/>
  <c r="E528" i="3"/>
  <c r="E463" i="3"/>
  <c r="K551" i="3"/>
  <c r="K486" i="3"/>
  <c r="C551" i="3"/>
  <c r="C486" i="3"/>
  <c r="K550" i="3"/>
  <c r="K485" i="3"/>
  <c r="C550" i="3"/>
  <c r="C485" i="3"/>
  <c r="K549" i="3"/>
  <c r="K484" i="3"/>
  <c r="E549" i="3"/>
  <c r="E484" i="3"/>
  <c r="M548" i="3"/>
  <c r="M483" i="3"/>
  <c r="M545" i="3"/>
  <c r="M480" i="3"/>
  <c r="E545" i="3"/>
  <c r="E480" i="3"/>
  <c r="M544" i="3"/>
  <c r="M479" i="3"/>
  <c r="E544" i="3"/>
  <c r="E479" i="3"/>
  <c r="M543" i="3"/>
  <c r="M478" i="3"/>
  <c r="M485" i="3"/>
  <c r="M549" i="3"/>
  <c r="M484" i="3"/>
  <c r="G484" i="3"/>
  <c r="O483" i="3"/>
  <c r="I483" i="3"/>
  <c r="Q482" i="3"/>
  <c r="I482" i="3"/>
  <c r="Q481" i="3"/>
  <c r="C546" i="3"/>
  <c r="C481" i="3"/>
  <c r="K545" i="3"/>
  <c r="K480" i="3"/>
  <c r="C545" i="3"/>
  <c r="C480" i="3"/>
  <c r="K479" i="3"/>
  <c r="C479" i="3"/>
  <c r="O477" i="3"/>
  <c r="G477" i="3"/>
  <c r="O476" i="3"/>
  <c r="G476" i="3"/>
  <c r="O475" i="3"/>
  <c r="G475" i="3"/>
  <c r="O474" i="3"/>
  <c r="G474" i="3"/>
  <c r="O473" i="3"/>
  <c r="G473" i="3"/>
  <c r="O472" i="3"/>
  <c r="G472" i="3"/>
  <c r="O471" i="3"/>
  <c r="G471" i="3"/>
  <c r="O470" i="3"/>
  <c r="G470" i="3"/>
  <c r="O469" i="3"/>
  <c r="G469" i="3"/>
  <c r="O468" i="3"/>
  <c r="G468" i="3"/>
  <c r="O467" i="3"/>
  <c r="G467" i="3"/>
  <c r="O466" i="3"/>
  <c r="G466" i="3"/>
  <c r="O465" i="3"/>
  <c r="G530" i="3"/>
  <c r="G465" i="3"/>
  <c r="O464" i="3"/>
  <c r="G464" i="3"/>
  <c r="K162" i="3"/>
  <c r="C227" i="3"/>
  <c r="Q227" i="3"/>
  <c r="I227" i="3"/>
  <c r="C422" i="3"/>
  <c r="E422" i="3"/>
  <c r="G357" i="3"/>
  <c r="H357" i="3"/>
  <c r="J292" i="3"/>
  <c r="M472" i="3"/>
  <c r="E472" i="3"/>
  <c r="M471" i="3"/>
  <c r="E471" i="3"/>
  <c r="M470" i="3"/>
  <c r="E470" i="3"/>
  <c r="M469" i="3"/>
  <c r="E469" i="3"/>
  <c r="M468" i="3"/>
  <c r="E468" i="3"/>
  <c r="M532" i="3"/>
  <c r="M467" i="3"/>
  <c r="E467" i="3"/>
  <c r="M531" i="3"/>
  <c r="M466" i="3"/>
  <c r="E531" i="3"/>
  <c r="E466" i="3"/>
  <c r="M530" i="3"/>
  <c r="M465" i="3"/>
  <c r="M529" i="3"/>
  <c r="M464" i="3"/>
  <c r="C549" i="3"/>
  <c r="C484" i="3"/>
  <c r="E548" i="3"/>
  <c r="E483" i="3"/>
  <c r="M547" i="3"/>
  <c r="M482" i="3"/>
  <c r="G481" i="3"/>
  <c r="O480" i="3"/>
  <c r="G480" i="3"/>
  <c r="O479" i="3"/>
  <c r="G479" i="3"/>
  <c r="O478" i="3"/>
  <c r="I478" i="3"/>
  <c r="C478" i="3"/>
  <c r="K477" i="3"/>
  <c r="C542" i="3"/>
  <c r="C477" i="3"/>
  <c r="K476" i="3"/>
  <c r="C476" i="3"/>
  <c r="K540" i="3"/>
  <c r="K475" i="3"/>
  <c r="C540" i="3"/>
  <c r="C475" i="3"/>
  <c r="K474" i="3"/>
  <c r="C474" i="3"/>
  <c r="K538" i="3"/>
  <c r="K473" i="3"/>
  <c r="C473" i="3"/>
  <c r="K472" i="3"/>
  <c r="C472" i="3"/>
  <c r="K536" i="3"/>
  <c r="K471" i="3"/>
  <c r="C471" i="3"/>
  <c r="K470" i="3"/>
  <c r="C470" i="3"/>
  <c r="K469" i="3"/>
  <c r="C469" i="3"/>
  <c r="K533" i="3"/>
  <c r="K468" i="3"/>
  <c r="C468" i="3"/>
  <c r="K467" i="3"/>
  <c r="C532" i="3"/>
  <c r="C467" i="3"/>
  <c r="K466" i="3"/>
  <c r="C531" i="3"/>
  <c r="C466" i="3"/>
  <c r="K465" i="3"/>
  <c r="C465" i="3"/>
  <c r="K464" i="3"/>
  <c r="C464" i="3"/>
  <c r="L478" i="3"/>
  <c r="B474" i="3"/>
  <c r="L467" i="3"/>
  <c r="F464" i="3"/>
  <c r="B357" i="3"/>
  <c r="L227" i="3"/>
  <c r="F227" i="3"/>
  <c r="D478" i="3"/>
  <c r="J474" i="3"/>
  <c r="D467" i="3"/>
  <c r="N464" i="3"/>
  <c r="D422" i="3"/>
  <c r="H97" i="3"/>
  <c r="P486" i="3"/>
  <c r="H486" i="3"/>
  <c r="N485" i="3"/>
  <c r="F485" i="3"/>
  <c r="J484" i="3"/>
  <c r="B484" i="3"/>
  <c r="P483" i="3"/>
  <c r="H483" i="3"/>
  <c r="L482" i="3"/>
  <c r="D482" i="3"/>
  <c r="P481" i="3"/>
  <c r="H481" i="3"/>
  <c r="L480" i="3"/>
  <c r="D480" i="3"/>
  <c r="N479" i="3"/>
  <c r="F479" i="3"/>
  <c r="J478" i="3"/>
  <c r="B478" i="3"/>
  <c r="N477" i="3"/>
  <c r="F477" i="3"/>
  <c r="L476" i="3"/>
  <c r="D476" i="3"/>
  <c r="J475" i="3"/>
  <c r="B475" i="3"/>
  <c r="P474" i="3"/>
  <c r="H474" i="3"/>
  <c r="L473" i="3"/>
  <c r="D473" i="3"/>
  <c r="J472" i="3"/>
  <c r="B472" i="3"/>
  <c r="P471" i="3"/>
  <c r="H471" i="3"/>
  <c r="L470" i="3"/>
  <c r="D470" i="3"/>
  <c r="N469" i="3"/>
  <c r="F469" i="3"/>
  <c r="L468" i="3"/>
  <c r="D468" i="3"/>
  <c r="J467" i="3"/>
  <c r="B467" i="3"/>
  <c r="N466" i="3"/>
  <c r="F466" i="3"/>
  <c r="J465" i="3"/>
  <c r="B465" i="3"/>
  <c r="L464" i="3"/>
  <c r="D464" i="3"/>
  <c r="P32" i="3"/>
  <c r="P463" i="3"/>
  <c r="H463" i="3"/>
  <c r="N486" i="3"/>
  <c r="F486" i="3"/>
  <c r="L485" i="3"/>
  <c r="D485" i="3"/>
  <c r="P484" i="3"/>
  <c r="H484" i="3"/>
  <c r="N483" i="3"/>
  <c r="F483" i="3"/>
  <c r="J482" i="3"/>
  <c r="B482" i="3"/>
  <c r="N481" i="3"/>
  <c r="F481" i="3"/>
  <c r="J480" i="3"/>
  <c r="B480" i="3"/>
  <c r="L479" i="3"/>
  <c r="D479" i="3"/>
  <c r="P478" i="3"/>
  <c r="H478" i="3"/>
  <c r="L477" i="3"/>
  <c r="D477" i="3"/>
  <c r="J476" i="3"/>
  <c r="B476" i="3"/>
  <c r="P475" i="3"/>
  <c r="H475" i="3"/>
  <c r="N474" i="3"/>
  <c r="F474" i="3"/>
  <c r="J473" i="3"/>
  <c r="B473" i="3"/>
  <c r="P472" i="3"/>
  <c r="H472" i="3"/>
  <c r="N471" i="3"/>
  <c r="F471" i="3"/>
  <c r="J470" i="3"/>
  <c r="B470" i="3"/>
  <c r="L469" i="3"/>
  <c r="D469" i="3"/>
  <c r="J468" i="3"/>
  <c r="B468" i="3"/>
  <c r="P467" i="3"/>
  <c r="H467" i="3"/>
  <c r="L466" i="3"/>
  <c r="D466" i="3"/>
  <c r="P465" i="3"/>
  <c r="H465" i="3"/>
  <c r="J464" i="3"/>
  <c r="B464" i="3"/>
  <c r="N463" i="3"/>
  <c r="F463" i="3"/>
  <c r="L486" i="3"/>
  <c r="D486" i="3"/>
  <c r="J485" i="3"/>
  <c r="B485" i="3"/>
  <c r="N484" i="3"/>
  <c r="F484" i="3"/>
  <c r="L483" i="3"/>
  <c r="D483" i="3"/>
  <c r="P482" i="3"/>
  <c r="H482" i="3"/>
  <c r="L481" i="3"/>
  <c r="D481" i="3"/>
  <c r="P480" i="3"/>
  <c r="H480" i="3"/>
  <c r="J479" i="3"/>
  <c r="B479" i="3"/>
  <c r="N478" i="3"/>
  <c r="F478" i="3"/>
  <c r="J477" i="3"/>
  <c r="B477" i="3"/>
  <c r="P476" i="3"/>
  <c r="H476" i="3"/>
  <c r="N475" i="3"/>
  <c r="F475" i="3"/>
  <c r="L474" i="3"/>
  <c r="D474" i="3"/>
  <c r="P473" i="3"/>
  <c r="H473" i="3"/>
  <c r="N472" i="3"/>
  <c r="F472" i="3"/>
  <c r="L471" i="3"/>
  <c r="D471" i="3"/>
  <c r="P470" i="3"/>
  <c r="H470" i="3"/>
  <c r="J469" i="3"/>
  <c r="B469" i="3"/>
  <c r="P468" i="3"/>
  <c r="H468" i="3"/>
  <c r="N467" i="3"/>
  <c r="F467" i="3"/>
  <c r="J466" i="3"/>
  <c r="B466" i="3"/>
  <c r="N465" i="3"/>
  <c r="F465" i="3"/>
  <c r="P464" i="3"/>
  <c r="H464" i="3"/>
  <c r="L463" i="3"/>
  <c r="D463" i="3"/>
  <c r="N32" i="3"/>
  <c r="L32" i="3"/>
  <c r="H32" i="3"/>
  <c r="Q422" i="3"/>
  <c r="G32" i="3"/>
  <c r="I551" i="3"/>
  <c r="Q549" i="3"/>
  <c r="I549" i="3"/>
  <c r="K541" i="3"/>
  <c r="C541" i="3"/>
  <c r="K537" i="3"/>
  <c r="O357" i="3"/>
  <c r="N97" i="3"/>
  <c r="I162" i="3"/>
  <c r="I292" i="3"/>
  <c r="Q292" i="3"/>
  <c r="I535" i="3"/>
  <c r="I533" i="3"/>
  <c r="I532" i="3"/>
  <c r="K534" i="3"/>
  <c r="I547" i="3"/>
  <c r="I546" i="3"/>
  <c r="O542" i="3"/>
  <c r="G542" i="3"/>
  <c r="O528" i="3"/>
  <c r="I528" i="3"/>
  <c r="O551" i="3"/>
  <c r="G551" i="3"/>
  <c r="O550" i="3"/>
  <c r="G550" i="3"/>
  <c r="O549" i="3"/>
  <c r="C548" i="3"/>
  <c r="O546" i="3"/>
  <c r="Q545" i="3"/>
  <c r="I544" i="3"/>
  <c r="O541" i="3"/>
  <c r="G541" i="3"/>
  <c r="O540" i="3"/>
  <c r="G540" i="3"/>
  <c r="O539" i="3"/>
  <c r="G538" i="3"/>
  <c r="O537" i="3"/>
  <c r="O536" i="3"/>
  <c r="O535" i="3"/>
  <c r="G535" i="3"/>
  <c r="O534" i="3"/>
  <c r="G534" i="3"/>
  <c r="O533" i="3"/>
  <c r="G533" i="3"/>
  <c r="I531" i="3"/>
  <c r="Q530" i="3"/>
  <c r="K529" i="3"/>
  <c r="M528" i="3"/>
  <c r="M551" i="3"/>
  <c r="M550" i="3"/>
  <c r="G549" i="3"/>
  <c r="O548" i="3"/>
  <c r="M546" i="3"/>
  <c r="G546" i="3"/>
  <c r="O545" i="3"/>
  <c r="G544" i="3"/>
  <c r="I543" i="3"/>
  <c r="K542" i="3"/>
  <c r="E535" i="3"/>
  <c r="M534" i="3"/>
  <c r="M533" i="3"/>
  <c r="E533" i="3"/>
  <c r="O531" i="3"/>
  <c r="G531" i="3"/>
  <c r="I530" i="3"/>
  <c r="Q529" i="3"/>
  <c r="I529" i="3"/>
  <c r="K357" i="3"/>
  <c r="E546" i="3"/>
  <c r="K539" i="3"/>
  <c r="K535" i="3"/>
  <c r="K544" i="3"/>
  <c r="I541" i="3"/>
  <c r="I537" i="3"/>
  <c r="I545" i="3"/>
  <c r="C530" i="3"/>
  <c r="G528" i="3"/>
  <c r="E538" i="3"/>
  <c r="E534" i="3"/>
  <c r="C528" i="3"/>
  <c r="K528" i="3"/>
  <c r="I550" i="3"/>
  <c r="K548" i="3"/>
  <c r="Q546" i="3"/>
  <c r="G545" i="3"/>
  <c r="O544" i="3"/>
  <c r="Q543" i="3"/>
  <c r="M542" i="3"/>
  <c r="E542" i="3"/>
  <c r="Q540" i="3"/>
  <c r="I540" i="3"/>
  <c r="Q539" i="3"/>
  <c r="C539" i="3"/>
  <c r="M537" i="3"/>
  <c r="G537" i="3"/>
  <c r="G536" i="3"/>
  <c r="Q534" i="3"/>
  <c r="I534" i="3"/>
  <c r="C534" i="3"/>
  <c r="E532" i="3"/>
  <c r="O530" i="3"/>
  <c r="C529" i="3"/>
  <c r="E551" i="3"/>
  <c r="Q548" i="3"/>
  <c r="K547" i="3"/>
  <c r="E547" i="3"/>
  <c r="O543" i="3"/>
  <c r="C543" i="3"/>
  <c r="M541" i="3"/>
  <c r="I539" i="3"/>
  <c r="Q538" i="3"/>
  <c r="I538" i="3"/>
  <c r="C538" i="3"/>
  <c r="E537" i="3"/>
  <c r="M536" i="3"/>
  <c r="E536" i="3"/>
  <c r="M535" i="3"/>
  <c r="Q533" i="3"/>
  <c r="C533" i="3"/>
  <c r="K532" i="3"/>
  <c r="I97" i="3"/>
  <c r="Q551" i="3"/>
  <c r="E550" i="3"/>
  <c r="I548" i="3"/>
  <c r="Q547" i="3"/>
  <c r="G543" i="3"/>
  <c r="Q542" i="3"/>
  <c r="I542" i="3"/>
  <c r="E541" i="3"/>
  <c r="M540" i="3"/>
  <c r="E540" i="3"/>
  <c r="M539" i="3"/>
  <c r="G539" i="3"/>
  <c r="O538" i="3"/>
  <c r="Q537" i="3"/>
  <c r="C537" i="3"/>
  <c r="C536" i="3"/>
  <c r="Q532" i="3"/>
  <c r="K531" i="3"/>
  <c r="E530" i="3"/>
  <c r="O529" i="3"/>
  <c r="G529" i="3"/>
  <c r="M97" i="3"/>
  <c r="Q550" i="3"/>
  <c r="G548" i="3"/>
  <c r="C547" i="3"/>
  <c r="Q544" i="3"/>
  <c r="C544" i="3"/>
  <c r="K543" i="3"/>
  <c r="E543" i="3"/>
  <c r="Q541" i="3"/>
  <c r="E539" i="3"/>
  <c r="M538" i="3"/>
  <c r="Q536" i="3"/>
  <c r="I536" i="3"/>
  <c r="Q535" i="3"/>
  <c r="C535" i="3"/>
  <c r="O532" i="3"/>
  <c r="G532" i="3"/>
  <c r="Q531" i="3"/>
  <c r="K530" i="3"/>
  <c r="E529" i="3"/>
  <c r="Q97" i="3"/>
  <c r="P422" i="3"/>
  <c r="F162" i="3"/>
  <c r="P162" i="3"/>
  <c r="J551" i="3"/>
  <c r="P550" i="3"/>
  <c r="H550" i="3"/>
  <c r="L549" i="3"/>
  <c r="D549" i="3"/>
  <c r="J548" i="3"/>
  <c r="B548" i="3"/>
  <c r="N547" i="3"/>
  <c r="F547" i="3"/>
  <c r="J546" i="3"/>
  <c r="B546" i="3"/>
  <c r="N545" i="3"/>
  <c r="F545" i="3"/>
  <c r="P544" i="3"/>
  <c r="H544" i="3"/>
  <c r="L543" i="3"/>
  <c r="D543" i="3"/>
  <c r="P542" i="3"/>
  <c r="H542" i="3"/>
  <c r="N541" i="3"/>
  <c r="F541" i="3"/>
  <c r="L540" i="3"/>
  <c r="D540" i="3"/>
  <c r="J539" i="3"/>
  <c r="B539" i="3"/>
  <c r="H538" i="3"/>
  <c r="N537" i="3"/>
  <c r="F537" i="3"/>
  <c r="L536" i="3"/>
  <c r="D536" i="3"/>
  <c r="P535" i="3"/>
  <c r="H535" i="3"/>
  <c r="J534" i="3"/>
  <c r="B534" i="3"/>
  <c r="P533" i="3"/>
  <c r="B533" i="3"/>
  <c r="P532" i="3"/>
  <c r="H532" i="3"/>
  <c r="L531" i="3"/>
  <c r="D531" i="3"/>
  <c r="P530" i="3"/>
  <c r="H530" i="3"/>
  <c r="J529" i="3"/>
  <c r="B529" i="3"/>
  <c r="N528" i="3"/>
  <c r="F528" i="3"/>
  <c r="P551" i="3"/>
  <c r="H551" i="3"/>
  <c r="N550" i="3"/>
  <c r="F550" i="3"/>
  <c r="J549" i="3"/>
  <c r="B549" i="3"/>
  <c r="P548" i="3"/>
  <c r="H548" i="3"/>
  <c r="L547" i="3"/>
  <c r="D547" i="3"/>
  <c r="P546" i="3"/>
  <c r="H546" i="3"/>
  <c r="L545" i="3"/>
  <c r="D545" i="3"/>
  <c r="N544" i="3"/>
  <c r="F544" i="3"/>
  <c r="J543" i="3"/>
  <c r="B543" i="3"/>
  <c r="N542" i="3"/>
  <c r="F542" i="3"/>
  <c r="L541" i="3"/>
  <c r="D541" i="3"/>
  <c r="J540" i="3"/>
  <c r="B540" i="3"/>
  <c r="P539" i="3"/>
  <c r="H539" i="3"/>
  <c r="N538" i="3"/>
  <c r="F538" i="3"/>
  <c r="L537" i="3"/>
  <c r="D537" i="3"/>
  <c r="J536" i="3"/>
  <c r="B536" i="3"/>
  <c r="N535" i="3"/>
  <c r="F535" i="3"/>
  <c r="P534" i="3"/>
  <c r="H534" i="3"/>
  <c r="N533" i="3"/>
  <c r="H533" i="3"/>
  <c r="N532" i="3"/>
  <c r="F532" i="3"/>
  <c r="J531" i="3"/>
  <c r="B531" i="3"/>
  <c r="N530" i="3"/>
  <c r="F530" i="3"/>
  <c r="P529" i="3"/>
  <c r="H529" i="3"/>
  <c r="L528" i="3"/>
  <c r="D528" i="3"/>
  <c r="N551" i="3"/>
  <c r="F551" i="3"/>
  <c r="L550" i="3"/>
  <c r="D550" i="3"/>
  <c r="P549" i="3"/>
  <c r="H549" i="3"/>
  <c r="N548" i="3"/>
  <c r="F548" i="3"/>
  <c r="J547" i="3"/>
  <c r="B547" i="3"/>
  <c r="N546" i="3"/>
  <c r="F546" i="3"/>
  <c r="J545" i="3"/>
  <c r="B545" i="3"/>
  <c r="L544" i="3"/>
  <c r="D544" i="3"/>
  <c r="P543" i="3"/>
  <c r="H543" i="3"/>
  <c r="L542" i="3"/>
  <c r="D542" i="3"/>
  <c r="J541" i="3"/>
  <c r="B541" i="3"/>
  <c r="P540" i="3"/>
  <c r="H540" i="3"/>
  <c r="N539" i="3"/>
  <c r="F539" i="3"/>
  <c r="L538" i="3"/>
  <c r="D538" i="3"/>
  <c r="J537" i="3"/>
  <c r="B537" i="3"/>
  <c r="P536" i="3"/>
  <c r="H536" i="3"/>
  <c r="L535" i="3"/>
  <c r="D535" i="3"/>
  <c r="N534" i="3"/>
  <c r="F534" i="3"/>
  <c r="L533" i="3"/>
  <c r="F533" i="3"/>
  <c r="L532" i="3"/>
  <c r="D532" i="3"/>
  <c r="P531" i="3"/>
  <c r="H531" i="3"/>
  <c r="L530" i="3"/>
  <c r="D530" i="3"/>
  <c r="N529" i="3"/>
  <c r="F529" i="3"/>
  <c r="J528" i="3"/>
  <c r="L551" i="3"/>
  <c r="D551" i="3"/>
  <c r="J550" i="3"/>
  <c r="B550" i="3"/>
  <c r="N549" i="3"/>
  <c r="F549" i="3"/>
  <c r="L548" i="3"/>
  <c r="D548" i="3"/>
  <c r="P547" i="3"/>
  <c r="H547" i="3"/>
  <c r="L546" i="3"/>
  <c r="D546" i="3"/>
  <c r="P545" i="3"/>
  <c r="H545" i="3"/>
  <c r="J544" i="3"/>
  <c r="B544" i="3"/>
  <c r="N543" i="3"/>
  <c r="F543" i="3"/>
  <c r="J542" i="3"/>
  <c r="B542" i="3"/>
  <c r="P541" i="3"/>
  <c r="H541" i="3"/>
  <c r="N540" i="3"/>
  <c r="F540" i="3"/>
  <c r="L539" i="3"/>
  <c r="P538" i="3"/>
  <c r="J538" i="3"/>
  <c r="B538" i="3"/>
  <c r="P537" i="3"/>
  <c r="H537" i="3"/>
  <c r="N536" i="3"/>
  <c r="F536" i="3"/>
  <c r="J535" i="3"/>
  <c r="B535" i="3"/>
  <c r="L534" i="3"/>
  <c r="D534" i="3"/>
  <c r="J533" i="3"/>
  <c r="D533" i="3"/>
  <c r="J532" i="3"/>
  <c r="B532" i="3"/>
  <c r="N531" i="3"/>
  <c r="F531" i="3"/>
  <c r="J530" i="3"/>
  <c r="B530" i="3"/>
  <c r="L529" i="3"/>
  <c r="D529" i="3"/>
  <c r="P528" i="3"/>
  <c r="H528" i="3"/>
  <c r="O32" i="3"/>
  <c r="K32" i="3"/>
  <c r="C32" i="3"/>
  <c r="E97" i="3"/>
  <c r="C97" i="3"/>
  <c r="Q162" i="3"/>
  <c r="O292" i="3"/>
  <c r="C292" i="3"/>
  <c r="F32" i="3"/>
  <c r="C357" i="3"/>
  <c r="K97" i="3"/>
  <c r="I422" i="3"/>
  <c r="I357" i="3"/>
  <c r="G292" i="3"/>
  <c r="C162" i="3"/>
  <c r="J97" i="3"/>
  <c r="U286" i="3"/>
  <c r="U333" i="3"/>
  <c r="L357" i="3"/>
  <c r="L162" i="3"/>
  <c r="B97" i="3"/>
  <c r="P292" i="3"/>
  <c r="J162" i="3"/>
  <c r="J227" i="3"/>
  <c r="F292" i="3"/>
  <c r="D162" i="3"/>
  <c r="L97" i="3"/>
  <c r="D32" i="3"/>
  <c r="F422" i="3"/>
  <c r="F357" i="3"/>
  <c r="H292" i="3"/>
  <c r="L292" i="3"/>
  <c r="N227" i="3"/>
  <c r="P97" i="3"/>
  <c r="D97" i="3"/>
  <c r="N357" i="3"/>
  <c r="D292" i="3"/>
  <c r="P227" i="3"/>
  <c r="J422" i="3"/>
  <c r="J357" i="3"/>
  <c r="B292" i="3"/>
  <c r="J32" i="3"/>
  <c r="H422" i="3"/>
  <c r="B422" i="3"/>
  <c r="N422" i="3"/>
  <c r="L422" i="3"/>
  <c r="Y359" i="3"/>
  <c r="D344" i="3" s="1"/>
  <c r="D539" i="3" s="1"/>
  <c r="G97" i="3"/>
  <c r="Q32" i="3"/>
  <c r="M32" i="3"/>
  <c r="I32" i="3"/>
  <c r="E32" i="3"/>
  <c r="O97" i="3"/>
  <c r="Q489" i="3" l="1"/>
  <c r="E489" i="3"/>
  <c r="I554" i="3"/>
  <c r="U274" i="3"/>
  <c r="U294" i="3" s="1"/>
  <c r="S294" i="3"/>
  <c r="Q554" i="3"/>
  <c r="G554" i="3"/>
  <c r="M489" i="3"/>
  <c r="G489" i="3"/>
  <c r="U99" i="3"/>
  <c r="O554" i="3"/>
  <c r="K554" i="3"/>
  <c r="C489" i="3"/>
  <c r="O489" i="3"/>
  <c r="S424" i="3"/>
  <c r="U144" i="3"/>
  <c r="S164" i="3"/>
  <c r="G425" i="3"/>
  <c r="S34" i="3"/>
  <c r="U339" i="3"/>
  <c r="S359" i="3"/>
  <c r="C554" i="3"/>
  <c r="E554" i="3"/>
  <c r="M554" i="3"/>
  <c r="K489" i="3"/>
  <c r="I489" i="3"/>
  <c r="S229" i="3"/>
  <c r="O230" i="3"/>
  <c r="S99" i="3"/>
  <c r="N554" i="3"/>
  <c r="D554" i="3"/>
  <c r="J554" i="3"/>
  <c r="T14" i="3"/>
  <c r="R34" i="3"/>
  <c r="T209" i="3"/>
  <c r="R229" i="3"/>
  <c r="D359" i="3"/>
  <c r="L554" i="3"/>
  <c r="B489" i="3"/>
  <c r="P489" i="3"/>
  <c r="J489" i="3"/>
  <c r="L489" i="3"/>
  <c r="F489" i="3"/>
  <c r="T404" i="3"/>
  <c r="T424" i="3" s="1"/>
  <c r="R424" i="3"/>
  <c r="P554" i="3"/>
  <c r="H489" i="3"/>
  <c r="T339" i="3"/>
  <c r="R359" i="3"/>
  <c r="T144" i="3"/>
  <c r="T164" i="3" s="1"/>
  <c r="R164" i="3"/>
  <c r="D489" i="3"/>
  <c r="F554" i="3"/>
  <c r="H554" i="3"/>
  <c r="B554" i="3"/>
  <c r="N489" i="3"/>
  <c r="R294" i="3"/>
  <c r="R99" i="3"/>
  <c r="M100" i="3"/>
  <c r="C100" i="3"/>
  <c r="E165" i="3"/>
  <c r="S531" i="3"/>
  <c r="U531" i="3" s="1"/>
  <c r="G230" i="3"/>
  <c r="E230" i="3"/>
  <c r="M295" i="3"/>
  <c r="M165" i="3"/>
  <c r="R465" i="3"/>
  <c r="T465" i="3" s="1"/>
  <c r="K100" i="3"/>
  <c r="U97" i="3"/>
  <c r="S475" i="3"/>
  <c r="U475" i="3" s="1"/>
  <c r="S479" i="3"/>
  <c r="U479" i="3" s="1"/>
  <c r="S483" i="3"/>
  <c r="U483" i="3" s="1"/>
  <c r="T161" i="3"/>
  <c r="B551" i="3"/>
  <c r="B227" i="3"/>
  <c r="B230" i="3" s="1"/>
  <c r="B463" i="3"/>
  <c r="B162" i="3"/>
  <c r="B165" i="3" s="1"/>
  <c r="T138" i="3"/>
  <c r="B528" i="3"/>
  <c r="B486" i="3"/>
  <c r="T203" i="3"/>
  <c r="T226" i="3"/>
  <c r="K295" i="3"/>
  <c r="S463" i="3"/>
  <c r="U463" i="3" s="1"/>
  <c r="S540" i="3"/>
  <c r="U540" i="3" s="1"/>
  <c r="G165" i="3"/>
  <c r="S471" i="3"/>
  <c r="U471" i="3" s="1"/>
  <c r="S480" i="3"/>
  <c r="U480" i="3" s="1"/>
  <c r="S545" i="3"/>
  <c r="U545" i="3" s="1"/>
  <c r="I100" i="3"/>
  <c r="O425" i="3"/>
  <c r="S97" i="3"/>
  <c r="I102" i="3" s="1"/>
  <c r="M360" i="3"/>
  <c r="U219" i="3"/>
  <c r="E425" i="3"/>
  <c r="S484" i="3"/>
  <c r="U484" i="3" s="1"/>
  <c r="E100" i="3"/>
  <c r="S529" i="3"/>
  <c r="U529" i="3" s="1"/>
  <c r="K165" i="3"/>
  <c r="R547" i="3"/>
  <c r="T547" i="3" s="1"/>
  <c r="R542" i="3"/>
  <c r="T542" i="3" s="1"/>
  <c r="R536" i="3"/>
  <c r="T536" i="3" s="1"/>
  <c r="R474" i="3"/>
  <c r="T474" i="3" s="1"/>
  <c r="T214" i="3"/>
  <c r="R162" i="3"/>
  <c r="S536" i="3"/>
  <c r="U536" i="3" s="1"/>
  <c r="U223" i="3"/>
  <c r="R478" i="3"/>
  <c r="T478" i="3" s="1"/>
  <c r="S472" i="3"/>
  <c r="U472" i="3" s="1"/>
  <c r="U211" i="3"/>
  <c r="S482" i="3"/>
  <c r="U482" i="3" s="1"/>
  <c r="U25" i="3"/>
  <c r="T27" i="3"/>
  <c r="F295" i="3"/>
  <c r="S532" i="3"/>
  <c r="U532" i="3" s="1"/>
  <c r="S548" i="3"/>
  <c r="U548" i="3" s="1"/>
  <c r="T87" i="3"/>
  <c r="T139" i="3"/>
  <c r="U215" i="3"/>
  <c r="M425" i="3"/>
  <c r="U404" i="3"/>
  <c r="U424" i="3" s="1"/>
  <c r="S547" i="3"/>
  <c r="U547" i="3" s="1"/>
  <c r="S537" i="3"/>
  <c r="U537" i="3" s="1"/>
  <c r="D230" i="3"/>
  <c r="S467" i="3"/>
  <c r="U467" i="3" s="1"/>
  <c r="S464" i="3"/>
  <c r="U464" i="3" s="1"/>
  <c r="R539" i="3"/>
  <c r="T539" i="3" s="1"/>
  <c r="R530" i="3"/>
  <c r="T530" i="3" s="1"/>
  <c r="R32" i="3"/>
  <c r="R541" i="3"/>
  <c r="T541" i="3" s="1"/>
  <c r="R227" i="3"/>
  <c r="R480" i="3"/>
  <c r="T480" i="3" s="1"/>
  <c r="R484" i="3"/>
  <c r="T484" i="3" s="1"/>
  <c r="R543" i="3"/>
  <c r="T543" i="3" s="1"/>
  <c r="R468" i="3"/>
  <c r="T468" i="3" s="1"/>
  <c r="S528" i="3"/>
  <c r="U528" i="3" s="1"/>
  <c r="S533" i="3"/>
  <c r="U533" i="3" s="1"/>
  <c r="S549" i="3"/>
  <c r="U549" i="3" s="1"/>
  <c r="S465" i="3"/>
  <c r="U465" i="3" s="1"/>
  <c r="S473" i="3"/>
  <c r="U473" i="3" s="1"/>
  <c r="S542" i="3"/>
  <c r="U542" i="3" s="1"/>
  <c r="S481" i="3"/>
  <c r="U481" i="3" s="1"/>
  <c r="R473" i="3"/>
  <c r="T473" i="3" s="1"/>
  <c r="S530" i="3"/>
  <c r="U530" i="3" s="1"/>
  <c r="S550" i="3"/>
  <c r="U550" i="3" s="1"/>
  <c r="S466" i="3"/>
  <c r="U466" i="3" s="1"/>
  <c r="S539" i="3"/>
  <c r="U539" i="3" s="1"/>
  <c r="S486" i="3"/>
  <c r="U486" i="3" s="1"/>
  <c r="U27" i="3"/>
  <c r="I425" i="3"/>
  <c r="U11" i="3"/>
  <c r="R529" i="3"/>
  <c r="T529" i="3" s="1"/>
  <c r="S543" i="3"/>
  <c r="U543" i="3" s="1"/>
  <c r="U213" i="3"/>
  <c r="H360" i="3"/>
  <c r="R469" i="3"/>
  <c r="R292" i="3"/>
  <c r="R477" i="3"/>
  <c r="T477" i="3" s="1"/>
  <c r="R422" i="3"/>
  <c r="R481" i="3"/>
  <c r="T481" i="3" s="1"/>
  <c r="R482" i="3"/>
  <c r="T482" i="3" s="1"/>
  <c r="R534" i="3"/>
  <c r="R544" i="3"/>
  <c r="T544" i="3" s="1"/>
  <c r="R467" i="3"/>
  <c r="T467" i="3" s="1"/>
  <c r="R551" i="3"/>
  <c r="R549" i="3"/>
  <c r="T549" i="3" s="1"/>
  <c r="R471" i="3"/>
  <c r="T471" i="3" s="1"/>
  <c r="T400" i="3"/>
  <c r="R532" i="3"/>
  <c r="T532" i="3" s="1"/>
  <c r="R531" i="3"/>
  <c r="T531" i="3" s="1"/>
  <c r="R485" i="3"/>
  <c r="T485" i="3" s="1"/>
  <c r="T207" i="3"/>
  <c r="T278" i="3"/>
  <c r="T398" i="3"/>
  <c r="R546" i="3"/>
  <c r="T546" i="3" s="1"/>
  <c r="T10" i="3"/>
  <c r="R548" i="3"/>
  <c r="T548" i="3" s="1"/>
  <c r="S541" i="3"/>
  <c r="U541" i="3" s="1"/>
  <c r="S546" i="3"/>
  <c r="U546" i="3" s="1"/>
  <c r="U217" i="3"/>
  <c r="T26" i="3"/>
  <c r="S422" i="3"/>
  <c r="R483" i="3"/>
  <c r="T483" i="3" s="1"/>
  <c r="R486" i="3"/>
  <c r="S292" i="3"/>
  <c r="U340" i="3"/>
  <c r="R97" i="3"/>
  <c r="U273" i="3"/>
  <c r="R535" i="3"/>
  <c r="T535" i="3" s="1"/>
  <c r="R550" i="3"/>
  <c r="T550" i="3" s="1"/>
  <c r="S227" i="3"/>
  <c r="T220" i="3"/>
  <c r="R472" i="3"/>
  <c r="T472" i="3" s="1"/>
  <c r="T224" i="3"/>
  <c r="R479" i="3"/>
  <c r="T479" i="3" s="1"/>
  <c r="T283" i="3"/>
  <c r="R463" i="3"/>
  <c r="S468" i="3"/>
  <c r="U468" i="3" s="1"/>
  <c r="U145" i="3"/>
  <c r="S162" i="3"/>
  <c r="S474" i="3"/>
  <c r="U474" i="3" s="1"/>
  <c r="S469" i="3"/>
  <c r="T287" i="3"/>
  <c r="R357" i="3"/>
  <c r="P230" i="3"/>
  <c r="U19" i="3"/>
  <c r="U15" i="3"/>
  <c r="T21" i="3"/>
  <c r="AD546" i="3"/>
  <c r="R533" i="3"/>
  <c r="T533" i="3" s="1"/>
  <c r="R538" i="3"/>
  <c r="T538" i="3" s="1"/>
  <c r="S535" i="3"/>
  <c r="U535" i="3" s="1"/>
  <c r="S534" i="3"/>
  <c r="S544" i="3"/>
  <c r="U544" i="3" s="1"/>
  <c r="R537" i="3"/>
  <c r="T537" i="3" s="1"/>
  <c r="U209" i="3"/>
  <c r="R466" i="3"/>
  <c r="T466" i="3" s="1"/>
  <c r="R476" i="3"/>
  <c r="T476" i="3" s="1"/>
  <c r="T208" i="3"/>
  <c r="R464" i="3"/>
  <c r="T464" i="3" s="1"/>
  <c r="T219" i="3"/>
  <c r="S470" i="3"/>
  <c r="S476" i="3"/>
  <c r="U476" i="3" s="1"/>
  <c r="S485" i="3"/>
  <c r="U485" i="3" s="1"/>
  <c r="S478" i="3"/>
  <c r="U478" i="3" s="1"/>
  <c r="R470" i="3"/>
  <c r="S477" i="3"/>
  <c r="U477" i="3" s="1"/>
  <c r="R475" i="3"/>
  <c r="T475" i="3" s="1"/>
  <c r="T274" i="3"/>
  <c r="R545" i="3"/>
  <c r="T545" i="3" s="1"/>
  <c r="T206" i="3"/>
  <c r="T79" i="3"/>
  <c r="T9" i="3"/>
  <c r="D425" i="3"/>
  <c r="R540" i="3"/>
  <c r="T540" i="3" s="1"/>
  <c r="S538" i="3"/>
  <c r="U538" i="3" s="1"/>
  <c r="R528" i="3"/>
  <c r="C425" i="3"/>
  <c r="S357" i="3"/>
  <c r="S32" i="3"/>
  <c r="S551" i="3"/>
  <c r="G35" i="3"/>
  <c r="G360" i="3"/>
  <c r="F100" i="3"/>
  <c r="I230" i="3"/>
  <c r="K425" i="3"/>
  <c r="O35" i="3"/>
  <c r="F165" i="3"/>
  <c r="L165" i="3"/>
  <c r="K230" i="3"/>
  <c r="I165" i="3"/>
  <c r="C165" i="3"/>
  <c r="Q100" i="3"/>
  <c r="Q295" i="3"/>
  <c r="P360" i="3"/>
  <c r="H230" i="3"/>
  <c r="N295" i="3"/>
  <c r="J295" i="3"/>
  <c r="P425" i="3"/>
  <c r="F425" i="3"/>
  <c r="E360" i="3"/>
  <c r="I295" i="3"/>
  <c r="E487" i="3"/>
  <c r="Q360" i="3"/>
  <c r="E295" i="3"/>
  <c r="Q230" i="3"/>
  <c r="C230" i="3"/>
  <c r="N165" i="3"/>
  <c r="J35" i="3"/>
  <c r="B100" i="3"/>
  <c r="AJ546" i="3"/>
  <c r="P165" i="3"/>
  <c r="Y546" i="3"/>
  <c r="H165" i="3"/>
  <c r="K360" i="3"/>
  <c r="Q425" i="3"/>
  <c r="O295" i="3"/>
  <c r="AA546" i="3"/>
  <c r="AL546" i="3"/>
  <c r="H100" i="3"/>
  <c r="AF546" i="3"/>
  <c r="N100" i="3"/>
  <c r="P295" i="3"/>
  <c r="D165" i="3"/>
  <c r="Z546" i="3"/>
  <c r="H425" i="3"/>
  <c r="L360" i="3"/>
  <c r="C35" i="3"/>
  <c r="P35" i="3"/>
  <c r="B360" i="3"/>
  <c r="O360" i="3"/>
  <c r="J165" i="3"/>
  <c r="J425" i="3"/>
  <c r="F230" i="3"/>
  <c r="L425" i="3"/>
  <c r="L230" i="3"/>
  <c r="J360" i="3"/>
  <c r="H35" i="3"/>
  <c r="L35" i="3"/>
  <c r="N35" i="3"/>
  <c r="B35" i="3"/>
  <c r="L295" i="3"/>
  <c r="L487" i="3"/>
  <c r="C487" i="3"/>
  <c r="G295" i="3"/>
  <c r="N425" i="3"/>
  <c r="B425" i="3"/>
  <c r="K487" i="3"/>
  <c r="N360" i="3"/>
  <c r="J230" i="3"/>
  <c r="D35" i="3"/>
  <c r="F35" i="3"/>
  <c r="D295" i="3"/>
  <c r="F487" i="3"/>
  <c r="AI546" i="3"/>
  <c r="I360" i="3"/>
  <c r="C295" i="3"/>
  <c r="AC546" i="3"/>
  <c r="J100" i="3"/>
  <c r="C360" i="3"/>
  <c r="Q165" i="3"/>
  <c r="K35" i="3"/>
  <c r="O487" i="3"/>
  <c r="L100" i="3"/>
  <c r="P100" i="3"/>
  <c r="F360" i="3"/>
  <c r="B295" i="3"/>
  <c r="D100" i="3"/>
  <c r="N230" i="3"/>
  <c r="H295" i="3"/>
  <c r="AM546" i="3"/>
  <c r="AK546" i="3"/>
  <c r="O552" i="3"/>
  <c r="K552" i="3"/>
  <c r="AG546" i="3"/>
  <c r="AE546" i="3"/>
  <c r="T344" i="3"/>
  <c r="D357" i="3"/>
  <c r="L552" i="3"/>
  <c r="X579" i="3" s="1"/>
  <c r="F552" i="3"/>
  <c r="AB546" i="3"/>
  <c r="AH546" i="3"/>
  <c r="C552" i="3"/>
  <c r="G552" i="3"/>
  <c r="M487" i="3"/>
  <c r="Q487" i="3"/>
  <c r="G100" i="3"/>
  <c r="O100" i="3"/>
  <c r="E552" i="3"/>
  <c r="I487" i="3"/>
  <c r="Q552" i="3"/>
  <c r="E35" i="3"/>
  <c r="I35" i="3"/>
  <c r="M552" i="3"/>
  <c r="Q35" i="3"/>
  <c r="G487" i="3"/>
  <c r="I552" i="3"/>
  <c r="M35" i="3"/>
  <c r="P487" i="3"/>
  <c r="H552" i="3"/>
  <c r="D552" i="3"/>
  <c r="N487" i="3"/>
  <c r="H487" i="3"/>
  <c r="D487" i="3"/>
  <c r="J487" i="3"/>
  <c r="N552" i="3"/>
  <c r="P552" i="3"/>
  <c r="J552" i="3"/>
  <c r="U357" i="3" l="1"/>
  <c r="U162" i="3"/>
  <c r="L193" i="3" s="1"/>
  <c r="U292" i="3"/>
  <c r="L323" i="3" s="1"/>
  <c r="S230" i="3"/>
  <c r="U34" i="3"/>
  <c r="U534" i="3"/>
  <c r="U554" i="3" s="1"/>
  <c r="S554" i="3"/>
  <c r="U469" i="3"/>
  <c r="S489" i="3"/>
  <c r="U422" i="3"/>
  <c r="M426" i="3" s="1"/>
  <c r="G601" i="3" s="1"/>
  <c r="U359" i="3"/>
  <c r="U360" i="3" s="1"/>
  <c r="U164" i="3"/>
  <c r="U165" i="3" s="1"/>
  <c r="U229" i="3"/>
  <c r="T534" i="3"/>
  <c r="T554" i="3" s="1"/>
  <c r="R554" i="3"/>
  <c r="T294" i="3"/>
  <c r="T34" i="3"/>
  <c r="T469" i="3"/>
  <c r="R489" i="3"/>
  <c r="T359" i="3"/>
  <c r="T99" i="3"/>
  <c r="T229" i="3"/>
  <c r="S165" i="3"/>
  <c r="S100" i="3"/>
  <c r="T32" i="3"/>
  <c r="X546" i="3"/>
  <c r="X549" i="3" s="1"/>
  <c r="T528" i="3"/>
  <c r="B487" i="3"/>
  <c r="B490" i="3" s="1"/>
  <c r="T551" i="3"/>
  <c r="B552" i="3"/>
  <c r="T162" i="3"/>
  <c r="O163" i="3" s="1"/>
  <c r="T463" i="3"/>
  <c r="AJ547" i="3"/>
  <c r="T486" i="3"/>
  <c r="R425" i="3"/>
  <c r="U32" i="3"/>
  <c r="L63" i="3" s="1"/>
  <c r="S487" i="3"/>
  <c r="S295" i="3"/>
  <c r="S360" i="3"/>
  <c r="I362" i="3"/>
  <c r="S425" i="3"/>
  <c r="U425" i="3"/>
  <c r="T422" i="3"/>
  <c r="I423" i="3" s="1"/>
  <c r="R35" i="3"/>
  <c r="R295" i="3"/>
  <c r="T97" i="3"/>
  <c r="M98" i="3" s="1"/>
  <c r="R165" i="3"/>
  <c r="AO546" i="3"/>
  <c r="R230" i="3"/>
  <c r="L194" i="3"/>
  <c r="S35" i="3"/>
  <c r="U227" i="3"/>
  <c r="M231" i="3" s="1"/>
  <c r="R360" i="3"/>
  <c r="R100" i="3"/>
  <c r="T292" i="3"/>
  <c r="S293" i="3" s="1"/>
  <c r="R552" i="3"/>
  <c r="T227" i="3"/>
  <c r="L228" i="3" s="1"/>
  <c r="AA549" i="3"/>
  <c r="U551" i="3"/>
  <c r="U552" i="3" s="1"/>
  <c r="AN546" i="3"/>
  <c r="S552" i="3"/>
  <c r="R487" i="3"/>
  <c r="U470" i="3"/>
  <c r="I427" i="3"/>
  <c r="AL547" i="3"/>
  <c r="T470" i="3"/>
  <c r="M361" i="3"/>
  <c r="G600" i="3" s="1"/>
  <c r="L454" i="3"/>
  <c r="L453" i="3"/>
  <c r="AD549" i="3"/>
  <c r="AE549" i="3"/>
  <c r="O555" i="3"/>
  <c r="K490" i="3"/>
  <c r="L388" i="3"/>
  <c r="L389" i="3"/>
  <c r="Y549" i="3"/>
  <c r="L490" i="3"/>
  <c r="AB549" i="3"/>
  <c r="I167" i="3"/>
  <c r="E490" i="3"/>
  <c r="F490" i="3"/>
  <c r="L555" i="3"/>
  <c r="Z549" i="3"/>
  <c r="F555" i="3"/>
  <c r="Z547" i="3"/>
  <c r="M490" i="3"/>
  <c r="G490" i="3"/>
  <c r="O490" i="3"/>
  <c r="D47" i="4"/>
  <c r="C490" i="3"/>
  <c r="AC549" i="3"/>
  <c r="M555" i="3"/>
  <c r="AX579" i="3"/>
  <c r="AZ579" i="3" s="1"/>
  <c r="AI547" i="3"/>
  <c r="AX575" i="3"/>
  <c r="AZ575" i="3" s="1"/>
  <c r="AA547" i="3"/>
  <c r="AX574" i="3"/>
  <c r="Y547" i="3"/>
  <c r="AX577" i="3"/>
  <c r="AZ577" i="3" s="1"/>
  <c r="AE547" i="3"/>
  <c r="AC547" i="3"/>
  <c r="AX576" i="3"/>
  <c r="AZ576" i="3" s="1"/>
  <c r="AX581" i="3"/>
  <c r="AZ581" i="3" s="1"/>
  <c r="AM547" i="3"/>
  <c r="K555" i="3"/>
  <c r="AX578" i="3"/>
  <c r="AZ578" i="3" s="1"/>
  <c r="AG547" i="3"/>
  <c r="AK547" i="3"/>
  <c r="AX580" i="3"/>
  <c r="AZ580" i="3" s="1"/>
  <c r="X576" i="3"/>
  <c r="AB547" i="3"/>
  <c r="T357" i="3"/>
  <c r="D358" i="3" s="1"/>
  <c r="X578" i="3"/>
  <c r="Z578" i="3" s="1"/>
  <c r="AF547" i="3"/>
  <c r="X577" i="3"/>
  <c r="AD547" i="3"/>
  <c r="Z579" i="3"/>
  <c r="AH547" i="3"/>
  <c r="D360" i="3"/>
  <c r="M101" i="3"/>
  <c r="L129" i="3"/>
  <c r="U100" i="3"/>
  <c r="E555" i="3"/>
  <c r="C555" i="3"/>
  <c r="I490" i="3"/>
  <c r="D51" i="4"/>
  <c r="I555" i="3"/>
  <c r="Q555" i="3"/>
  <c r="L128" i="3"/>
  <c r="Q490" i="3"/>
  <c r="G555" i="3"/>
  <c r="X581" i="3"/>
  <c r="P555" i="3"/>
  <c r="H490" i="3"/>
  <c r="H555" i="3"/>
  <c r="N490" i="3"/>
  <c r="P490" i="3"/>
  <c r="J555" i="3"/>
  <c r="X580" i="3"/>
  <c r="N555" i="3"/>
  <c r="J490" i="3"/>
  <c r="D490" i="3"/>
  <c r="D555" i="3"/>
  <c r="X575" i="3"/>
  <c r="I297" i="3" l="1"/>
  <c r="M296" i="3"/>
  <c r="M166" i="3"/>
  <c r="L324" i="3"/>
  <c r="U295" i="3"/>
  <c r="U489" i="3"/>
  <c r="N33" i="3"/>
  <c r="I36" i="3"/>
  <c r="X547" i="3"/>
  <c r="X550" i="3" s="1"/>
  <c r="T489" i="3"/>
  <c r="I37" i="3"/>
  <c r="R33" i="3"/>
  <c r="M36" i="3"/>
  <c r="T425" i="3"/>
  <c r="U98" i="3"/>
  <c r="D293" i="3"/>
  <c r="F293" i="3"/>
  <c r="L259" i="3"/>
  <c r="U293" i="3"/>
  <c r="H423" i="3"/>
  <c r="U423" i="3"/>
  <c r="U35" i="3"/>
  <c r="U487" i="3"/>
  <c r="I492" i="3" s="1"/>
  <c r="K33" i="3"/>
  <c r="T552" i="3"/>
  <c r="J553" i="3" s="1"/>
  <c r="AQ546" i="3"/>
  <c r="AQ547" i="3" s="1"/>
  <c r="L258" i="3"/>
  <c r="I232" i="3"/>
  <c r="AO547" i="3"/>
  <c r="R423" i="3"/>
  <c r="A454" i="3"/>
  <c r="Q423" i="3"/>
  <c r="G423" i="3"/>
  <c r="AP546" i="3"/>
  <c r="AD550" i="3"/>
  <c r="B293" i="3"/>
  <c r="Q293" i="3"/>
  <c r="B555" i="3"/>
  <c r="X574" i="3"/>
  <c r="Z574" i="3" s="1"/>
  <c r="T487" i="3"/>
  <c r="S488" i="3" s="1"/>
  <c r="S163" i="3"/>
  <c r="T165" i="3"/>
  <c r="R163" i="3"/>
  <c r="E163" i="3"/>
  <c r="A193" i="3"/>
  <c r="F163" i="3"/>
  <c r="U163" i="3"/>
  <c r="H163" i="3"/>
  <c r="N163" i="3"/>
  <c r="P163" i="3"/>
  <c r="Q163" i="3"/>
  <c r="B163" i="3"/>
  <c r="I163" i="3"/>
  <c r="G163" i="3"/>
  <c r="L163" i="3"/>
  <c r="A194" i="3"/>
  <c r="K163" i="3"/>
  <c r="I166" i="3"/>
  <c r="M163" i="3"/>
  <c r="C163" i="3"/>
  <c r="J163" i="3"/>
  <c r="E167" i="3"/>
  <c r="D163" i="3"/>
  <c r="J98" i="3"/>
  <c r="K98" i="3"/>
  <c r="R98" i="3"/>
  <c r="L64" i="3"/>
  <c r="S490" i="3"/>
  <c r="M33" i="3"/>
  <c r="L33" i="3"/>
  <c r="Q98" i="3"/>
  <c r="E33" i="3"/>
  <c r="N98" i="3"/>
  <c r="G33" i="3"/>
  <c r="S98" i="3"/>
  <c r="P98" i="3"/>
  <c r="F98" i="3"/>
  <c r="I33" i="3"/>
  <c r="E98" i="3"/>
  <c r="P33" i="3"/>
  <c r="F33" i="3"/>
  <c r="B33" i="3"/>
  <c r="B98" i="3"/>
  <c r="S33" i="3"/>
  <c r="A129" i="3"/>
  <c r="O33" i="3"/>
  <c r="E102" i="3"/>
  <c r="R490" i="3"/>
  <c r="T35" i="3"/>
  <c r="Z550" i="3"/>
  <c r="AX582" i="3"/>
  <c r="AZ582" i="3" s="1"/>
  <c r="S555" i="3"/>
  <c r="I426" i="3"/>
  <c r="T426" i="3" s="1"/>
  <c r="E423" i="3"/>
  <c r="E293" i="3"/>
  <c r="U230" i="3"/>
  <c r="AB550" i="3"/>
  <c r="S423" i="3"/>
  <c r="J33" i="3"/>
  <c r="G293" i="3"/>
  <c r="O98" i="3"/>
  <c r="B423" i="3"/>
  <c r="D33" i="3"/>
  <c r="Q33" i="3"/>
  <c r="I98" i="3"/>
  <c r="A63" i="3"/>
  <c r="P423" i="3"/>
  <c r="N293" i="3"/>
  <c r="H33" i="3"/>
  <c r="D98" i="3"/>
  <c r="AF549" i="3"/>
  <c r="AH549" i="3" s="1"/>
  <c r="Y557" i="3" s="1"/>
  <c r="F604" i="3" s="1"/>
  <c r="R555" i="3"/>
  <c r="F423" i="3"/>
  <c r="D423" i="3"/>
  <c r="E427" i="3"/>
  <c r="I293" i="3"/>
  <c r="A324" i="3"/>
  <c r="C293" i="3"/>
  <c r="M423" i="3"/>
  <c r="O293" i="3"/>
  <c r="C423" i="3"/>
  <c r="A453" i="3"/>
  <c r="R293" i="3"/>
  <c r="U33" i="3"/>
  <c r="AE550" i="3"/>
  <c r="J423" i="3"/>
  <c r="N423" i="3"/>
  <c r="L293" i="3"/>
  <c r="A64" i="3"/>
  <c r="J293" i="3"/>
  <c r="C98" i="3"/>
  <c r="T100" i="3"/>
  <c r="I101" i="3"/>
  <c r="T101" i="3" s="1"/>
  <c r="H98" i="3"/>
  <c r="E37" i="3"/>
  <c r="K293" i="3"/>
  <c r="L423" i="3"/>
  <c r="L98" i="3"/>
  <c r="C33" i="3"/>
  <c r="A128" i="3"/>
  <c r="O423" i="3"/>
  <c r="H293" i="3"/>
  <c r="K423" i="3"/>
  <c r="G98" i="3"/>
  <c r="T295" i="3"/>
  <c r="U228" i="3"/>
  <c r="O228" i="3"/>
  <c r="F228" i="3"/>
  <c r="E232" i="3"/>
  <c r="C228" i="3"/>
  <c r="K228" i="3"/>
  <c r="B228" i="3"/>
  <c r="R228" i="3"/>
  <c r="S228" i="3"/>
  <c r="I231" i="3"/>
  <c r="T231" i="3" s="1"/>
  <c r="H228" i="3"/>
  <c r="M228" i="3"/>
  <c r="G228" i="3"/>
  <c r="X582" i="3"/>
  <c r="T230" i="3"/>
  <c r="I228" i="3"/>
  <c r="A258" i="3"/>
  <c r="J228" i="3"/>
  <c r="I296" i="3"/>
  <c r="M293" i="3"/>
  <c r="A323" i="3"/>
  <c r="P293" i="3"/>
  <c r="Q228" i="3"/>
  <c r="P228" i="3"/>
  <c r="D228" i="3"/>
  <c r="E228" i="3"/>
  <c r="E297" i="3"/>
  <c r="A259" i="3"/>
  <c r="N228" i="3"/>
  <c r="AN547" i="3"/>
  <c r="E362" i="3"/>
  <c r="Y550" i="3"/>
  <c r="AC550" i="3"/>
  <c r="F597" i="3"/>
  <c r="C43" i="4" s="1"/>
  <c r="AK579" i="3"/>
  <c r="AM579" i="3" s="1"/>
  <c r="G597" i="3"/>
  <c r="AA550" i="3"/>
  <c r="AK578" i="3"/>
  <c r="AM578" i="3" s="1"/>
  <c r="AZ574" i="3"/>
  <c r="Z581" i="3"/>
  <c r="AK581" i="3"/>
  <c r="AM581" i="3" s="1"/>
  <c r="Z577" i="3"/>
  <c r="AK577" i="3"/>
  <c r="AM577" i="3" s="1"/>
  <c r="AK576" i="3"/>
  <c r="AM576" i="3" s="1"/>
  <c r="Z576" i="3"/>
  <c r="Z575" i="3"/>
  <c r="AK575" i="3"/>
  <c r="AM575" i="3" s="1"/>
  <c r="Z580" i="3"/>
  <c r="AK580" i="3"/>
  <c r="AM580" i="3" s="1"/>
  <c r="S358" i="3"/>
  <c r="R358" i="3"/>
  <c r="N358" i="3"/>
  <c r="A388" i="3"/>
  <c r="G358" i="3"/>
  <c r="A389" i="3"/>
  <c r="M358" i="3"/>
  <c r="K358" i="3"/>
  <c r="E358" i="3"/>
  <c r="L358" i="3"/>
  <c r="I361" i="3"/>
  <c r="F358" i="3"/>
  <c r="U358" i="3"/>
  <c r="B358" i="3"/>
  <c r="P358" i="3"/>
  <c r="T360" i="3"/>
  <c r="O358" i="3"/>
  <c r="I358" i="3"/>
  <c r="J358" i="3"/>
  <c r="Q358" i="3"/>
  <c r="H358" i="3"/>
  <c r="C358" i="3"/>
  <c r="M556" i="3"/>
  <c r="U555" i="3"/>
  <c r="L583" i="3"/>
  <c r="L584" i="3"/>
  <c r="I557" i="3"/>
  <c r="I558" i="3"/>
  <c r="B51" i="4"/>
  <c r="E558" i="3"/>
  <c r="T296" i="3" l="1"/>
  <c r="T166" i="3"/>
  <c r="M553" i="3"/>
  <c r="F553" i="3"/>
  <c r="T36" i="3"/>
  <c r="L519" i="3"/>
  <c r="H553" i="3"/>
  <c r="R553" i="3"/>
  <c r="P553" i="3"/>
  <c r="U553" i="3"/>
  <c r="B553" i="3"/>
  <c r="E557" i="3"/>
  <c r="L553" i="3"/>
  <c r="S553" i="3"/>
  <c r="M491" i="3"/>
  <c r="G599" i="3" s="1"/>
  <c r="Z554" i="3"/>
  <c r="G604" i="3" s="1"/>
  <c r="L518" i="3"/>
  <c r="U490" i="3"/>
  <c r="E488" i="3"/>
  <c r="O553" i="3"/>
  <c r="Q553" i="3"/>
  <c r="AP547" i="3"/>
  <c r="Y555" i="3" s="1"/>
  <c r="E603" i="3" s="1"/>
  <c r="I556" i="3"/>
  <c r="T556" i="3" s="1"/>
  <c r="I553" i="3"/>
  <c r="G553" i="3"/>
  <c r="K553" i="3"/>
  <c r="A583" i="3"/>
  <c r="D553" i="3"/>
  <c r="N553" i="3"/>
  <c r="A584" i="3"/>
  <c r="E553" i="3"/>
  <c r="C553" i="3"/>
  <c r="T555" i="3"/>
  <c r="E559" i="3" s="1"/>
  <c r="AK574" i="3"/>
  <c r="AM574" i="3" s="1"/>
  <c r="Y554" i="3"/>
  <c r="E604" i="3" s="1"/>
  <c r="X584" i="3"/>
  <c r="Z587" i="3" s="1"/>
  <c r="L488" i="3"/>
  <c r="Z555" i="3"/>
  <c r="G603" i="3" s="1"/>
  <c r="AF550" i="3"/>
  <c r="AH550" i="3" s="1"/>
  <c r="Y558" i="3" s="1"/>
  <c r="G488" i="3"/>
  <c r="P488" i="3"/>
  <c r="A519" i="3"/>
  <c r="A518" i="3"/>
  <c r="I491" i="3"/>
  <c r="F599" i="3" s="1"/>
  <c r="C45" i="4" s="1"/>
  <c r="K488" i="3"/>
  <c r="H488" i="3"/>
  <c r="N488" i="3"/>
  <c r="M488" i="3"/>
  <c r="U488" i="3"/>
  <c r="R488" i="3"/>
  <c r="E492" i="3"/>
  <c r="B488" i="3"/>
  <c r="Q488" i="3"/>
  <c r="C488" i="3"/>
  <c r="O488" i="3"/>
  <c r="I488" i="3"/>
  <c r="T490" i="3"/>
  <c r="F488" i="3"/>
  <c r="D488" i="3"/>
  <c r="J488" i="3"/>
  <c r="AX584" i="3"/>
  <c r="AZ587" i="3" s="1"/>
  <c r="AZ584" i="3"/>
  <c r="F601" i="3"/>
  <c r="E601" i="3" s="1"/>
  <c r="AK582" i="3"/>
  <c r="AM582" i="3" s="1"/>
  <c r="Z582" i="3"/>
  <c r="Z584" i="3" s="1"/>
  <c r="E597" i="3"/>
  <c r="B43" i="4" s="1"/>
  <c r="F600" i="3"/>
  <c r="G598" i="3"/>
  <c r="D43" i="4"/>
  <c r="I559" i="3"/>
  <c r="D46" i="4"/>
  <c r="T361" i="3"/>
  <c r="D42" i="4"/>
  <c r="AM584" i="3" l="1"/>
  <c r="X587" i="3"/>
  <c r="AC576" i="3" s="1"/>
  <c r="AB587" i="3"/>
  <c r="Y587" i="3"/>
  <c r="AD575" i="3" s="1"/>
  <c r="F598" i="3"/>
  <c r="C44" i="4" s="1"/>
  <c r="BB587" i="3"/>
  <c r="AX587" i="3"/>
  <c r="BC580" i="3" s="1"/>
  <c r="AY587" i="3"/>
  <c r="BD582" i="3" s="1"/>
  <c r="E599" i="3"/>
  <c r="H599" i="3" s="1"/>
  <c r="E45" i="4" s="1"/>
  <c r="T491" i="3"/>
  <c r="AK584" i="3"/>
  <c r="AM587" i="3" s="1"/>
  <c r="AR575" i="3" s="1"/>
  <c r="H597" i="3"/>
  <c r="E43" i="4" s="1"/>
  <c r="C46" i="4"/>
  <c r="E600" i="3"/>
  <c r="H600" i="3" s="1"/>
  <c r="E46" i="4" s="1"/>
  <c r="D44" i="4"/>
  <c r="D45" i="4"/>
  <c r="F603" i="3"/>
  <c r="BE581" i="3"/>
  <c r="BH582" i="3" s="1"/>
  <c r="BE577" i="3"/>
  <c r="BE580" i="3"/>
  <c r="BE576" i="3"/>
  <c r="BE579" i="3"/>
  <c r="BE574" i="3"/>
  <c r="BE582" i="3"/>
  <c r="BE578" i="3"/>
  <c r="BE575" i="3"/>
  <c r="C47" i="4"/>
  <c r="D41" i="4"/>
  <c r="D40" i="4"/>
  <c r="AE581" i="3"/>
  <c r="AH582" i="3" s="1"/>
  <c r="AE582" i="3"/>
  <c r="AE576" i="3"/>
  <c r="AE579" i="3"/>
  <c r="AE578" i="3"/>
  <c r="AE575" i="3"/>
  <c r="AE577" i="3"/>
  <c r="AE574" i="3"/>
  <c r="AE580" i="3"/>
  <c r="C40" i="4"/>
  <c r="C42" i="4"/>
  <c r="AC577" i="3" l="1"/>
  <c r="AC574" i="3"/>
  <c r="AC580" i="3"/>
  <c r="AC579" i="3"/>
  <c r="AC581" i="3"/>
  <c r="AF582" i="3" s="1"/>
  <c r="AC578" i="3"/>
  <c r="AC575" i="3"/>
  <c r="AC582" i="3"/>
  <c r="G602" i="3"/>
  <c r="E602" i="3"/>
  <c r="AD574" i="3"/>
  <c r="AD578" i="3"/>
  <c r="BC582" i="3"/>
  <c r="AD579" i="3"/>
  <c r="AD581" i="3"/>
  <c r="AG582" i="3" s="1"/>
  <c r="AD577" i="3"/>
  <c r="AD580" i="3"/>
  <c r="AD576" i="3"/>
  <c r="AD582" i="3"/>
  <c r="E598" i="3"/>
  <c r="H598" i="3" s="1"/>
  <c r="E44" i="4" s="1"/>
  <c r="BC577" i="3"/>
  <c r="BD578" i="3"/>
  <c r="BD576" i="3"/>
  <c r="BD574" i="3"/>
  <c r="BD580" i="3"/>
  <c r="BD577" i="3"/>
  <c r="BD581" i="3"/>
  <c r="BG582" i="3" s="1"/>
  <c r="BC575" i="3"/>
  <c r="BC574" i="3"/>
  <c r="BC578" i="3"/>
  <c r="BC576" i="3"/>
  <c r="BC579" i="3"/>
  <c r="BC581" i="3"/>
  <c r="BF582" i="3" s="1"/>
  <c r="BF581" i="3" s="1"/>
  <c r="B45" i="4"/>
  <c r="BD579" i="3"/>
  <c r="BD575" i="3"/>
  <c r="AR577" i="3"/>
  <c r="AR582" i="3"/>
  <c r="AR574" i="3"/>
  <c r="AR580" i="3"/>
  <c r="AR579" i="3"/>
  <c r="AR581" i="3"/>
  <c r="AU582" i="3" s="1"/>
  <c r="AR576" i="3"/>
  <c r="AR578" i="3"/>
  <c r="AL587" i="3"/>
  <c r="AQ574" i="3" s="1"/>
  <c r="AK587" i="3"/>
  <c r="AP581" i="3" s="1"/>
  <c r="AO587" i="3"/>
  <c r="B46" i="4"/>
  <c r="BH581" i="3"/>
  <c r="BH580" i="3" s="1"/>
  <c r="BH579" i="3" s="1"/>
  <c r="BH578" i="3" s="1"/>
  <c r="H601" i="3"/>
  <c r="E47" i="4" s="1"/>
  <c r="B47" i="4"/>
  <c r="D52" i="4"/>
  <c r="B40" i="4"/>
  <c r="B52" i="4" s="1"/>
  <c r="H594" i="3"/>
  <c r="E40" i="4" s="1"/>
  <c r="H596" i="3"/>
  <c r="E42" i="4" s="1"/>
  <c r="B42" i="4"/>
  <c r="C41" i="4"/>
  <c r="C52" i="4"/>
  <c r="AH581" i="3"/>
  <c r="AH580" i="3" s="1"/>
  <c r="AH579" i="3" s="1"/>
  <c r="AH578" i="3" s="1"/>
  <c r="AF581" i="3" l="1"/>
  <c r="AF580" i="3" s="1"/>
  <c r="AF579" i="3" s="1"/>
  <c r="AG581" i="3"/>
  <c r="AG580" i="3" s="1"/>
  <c r="AG579" i="3" s="1"/>
  <c r="AG578" i="3" s="1"/>
  <c r="BH577" i="3"/>
  <c r="BH576" i="3" s="1"/>
  <c r="F602" i="3"/>
  <c r="AH577" i="3"/>
  <c r="B44" i="4"/>
  <c r="BF580" i="3"/>
  <c r="BG581" i="3"/>
  <c r="BG580" i="3" s="1"/>
  <c r="BG579" i="3" s="1"/>
  <c r="AQ580" i="3"/>
  <c r="AQ582" i="3"/>
  <c r="AQ576" i="3"/>
  <c r="AQ577" i="3"/>
  <c r="AU581" i="3"/>
  <c r="AU580" i="3" s="1"/>
  <c r="AU579" i="3" s="1"/>
  <c r="AU578" i="3" s="1"/>
  <c r="AP580" i="3"/>
  <c r="AQ581" i="3"/>
  <c r="AT582" i="3" s="1"/>
  <c r="AQ578" i="3"/>
  <c r="AP575" i="3"/>
  <c r="AQ575" i="3"/>
  <c r="AP578" i="3"/>
  <c r="AP574" i="3"/>
  <c r="AP579" i="3"/>
  <c r="AP582" i="3"/>
  <c r="AS582" i="3" s="1"/>
  <c r="AS581" i="3" s="1"/>
  <c r="AP577" i="3"/>
  <c r="AP576" i="3"/>
  <c r="AQ579" i="3"/>
  <c r="H595" i="3"/>
  <c r="E41" i="4" s="1"/>
  <c r="B41" i="4"/>
  <c r="BH575" i="3" l="1"/>
  <c r="G608" i="3" s="1"/>
  <c r="AH576" i="3"/>
  <c r="AG577" i="3"/>
  <c r="AF578" i="3"/>
  <c r="AF577" i="3" s="1"/>
  <c r="BG578" i="3"/>
  <c r="BG577" i="3" s="1"/>
  <c r="BF579" i="3"/>
  <c r="BF578" i="3" s="1"/>
  <c r="AU577" i="3"/>
  <c r="AT581" i="3"/>
  <c r="AT580" i="3" s="1"/>
  <c r="AT579" i="3" s="1"/>
  <c r="AS580" i="3"/>
  <c r="E606" i="3" l="1"/>
  <c r="BG576" i="3"/>
  <c r="BF577" i="3"/>
  <c r="E607" i="3"/>
  <c r="AG576" i="3"/>
  <c r="AU576" i="3"/>
  <c r="AH575" i="3"/>
  <c r="E608" i="3"/>
  <c r="AS579" i="3"/>
  <c r="AT578" i="3"/>
  <c r="AF576" i="3"/>
  <c r="AG575" i="3" l="1"/>
  <c r="BG575" i="3"/>
  <c r="G606" i="3"/>
  <c r="BF576" i="3"/>
  <c r="AT577" i="3"/>
  <c r="F607" i="3" s="1"/>
  <c r="AS578" i="3"/>
  <c r="AU575" i="3"/>
  <c r="F608" i="3"/>
  <c r="AS577" i="3" l="1"/>
  <c r="AS576" i="3" s="1"/>
  <c r="AT576" i="3"/>
  <c r="G607" i="3"/>
  <c r="F606" i="3"/>
  <c r="AT575" i="3" l="1"/>
</calcChain>
</file>

<file path=xl/sharedStrings.xml><?xml version="1.0" encoding="utf-8"?>
<sst xmlns="http://schemas.openxmlformats.org/spreadsheetml/2006/main" count="1893" uniqueCount="171">
  <si>
    <t>Debut du fichier vitesse VL en cellule X10</t>
  </si>
  <si>
    <t>Jour de comptages en cellule AK1</t>
  </si>
  <si>
    <t>Debut du fichier vitesse PL en cellule AL10</t>
  </si>
  <si>
    <t>Sens de circulation en cellule AK2</t>
  </si>
  <si>
    <t>Résultats présentés selon un total Tous Véhicules (VL + PL) et Poids Lourds (PL)</t>
  </si>
  <si>
    <t>Classes de</t>
  </si>
  <si>
    <t>De 0 à</t>
  </si>
  <si>
    <t>De 30 à</t>
  </si>
  <si>
    <t>De 40 à</t>
  </si>
  <si>
    <t>De 50 à</t>
  </si>
  <si>
    <t>De 60 à</t>
  </si>
  <si>
    <t>De 70 à</t>
  </si>
  <si>
    <t>De 80 à</t>
  </si>
  <si>
    <t>De 90 à</t>
  </si>
  <si>
    <t>De 100 à</t>
  </si>
  <si>
    <t>Vitesses</t>
  </si>
  <si>
    <t>30 Km/h</t>
  </si>
  <si>
    <t>40 Km/h</t>
  </si>
  <si>
    <t>50 Km/h</t>
  </si>
  <si>
    <t>60 Km/h</t>
  </si>
  <si>
    <t>70 Km/h</t>
  </si>
  <si>
    <t>80 Km/h</t>
  </si>
  <si>
    <t>90 Km/h</t>
  </si>
  <si>
    <t>100 Km/h</t>
  </si>
  <si>
    <t>150 Km/h</t>
  </si>
  <si>
    <t>Confondues</t>
  </si>
  <si>
    <t>Catégorie</t>
  </si>
  <si>
    <t>TV</t>
  </si>
  <si>
    <t>PL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</si>
  <si>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</si>
  <si>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</si>
  <si>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</si>
  <si>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</si>
  <si>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</si>
  <si>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</si>
  <si>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</si>
  <si>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</si>
  <si>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</si>
  <si>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</si>
  <si>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</si>
  <si>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</si>
  <si>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</si>
  <si>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</si>
  <si>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</si>
  <si>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</si>
  <si>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</si>
  <si>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</si>
  <si>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</si>
  <si>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</si>
  <si>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</si>
  <si>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</si>
  <si>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</si>
  <si>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</si>
  <si>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Total Veh</t>
  </si>
  <si>
    <t>REPARTITION DES DEBITS:</t>
  </si>
  <si>
    <t>VL=</t>
  </si>
  <si>
    <t>PL=</t>
  </si>
  <si>
    <t>UVP=</t>
  </si>
  <si>
    <t>Vitesses Moyennes</t>
  </si>
  <si>
    <t xml:space="preserve">TV : </t>
  </si>
  <si>
    <t>Km/H</t>
  </si>
  <si>
    <t xml:space="preserve">PL : </t>
  </si>
  <si>
    <t>&lt;30</t>
  </si>
  <si>
    <t>&lt;40</t>
  </si>
  <si>
    <t>&lt;50</t>
  </si>
  <si>
    <t>&lt;60</t>
  </si>
  <si>
    <t>&lt;70</t>
  </si>
  <si>
    <t>&lt;80</t>
  </si>
  <si>
    <t>&lt;90</t>
  </si>
  <si>
    <t>&lt;100</t>
  </si>
  <si>
    <t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</si>
  <si>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</si>
  <si>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</si>
  <si>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</si>
  <si>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Période du : </t>
  </si>
  <si>
    <t>Comptages réalisés le:</t>
  </si>
  <si>
    <t>début J1</t>
  </si>
  <si>
    <t>début J2</t>
  </si>
  <si>
    <t>début J3</t>
  </si>
  <si>
    <t>début J4</t>
  </si>
  <si>
    <t>début J5</t>
  </si>
  <si>
    <t>début J6</t>
  </si>
  <si>
    <t>début J7</t>
  </si>
  <si>
    <t>V85</t>
  </si>
  <si>
    <t>V50</t>
  </si>
  <si>
    <t>Total</t>
  </si>
  <si>
    <t>Vmoy</t>
  </si>
  <si>
    <t>au</t>
  </si>
  <si>
    <t>RESULTATS MOYENS JOURNALIERS SUR SEPT JOURS</t>
  </si>
  <si>
    <t>V15</t>
  </si>
  <si>
    <t>RESULTATS MOYENS JOURNALIERS SUR LES CINQ JOURS OUVRABLES</t>
  </si>
  <si>
    <t>Entre</t>
  </si>
  <si>
    <t xml:space="preserve">entre </t>
  </si>
  <si>
    <t xml:space="preserve">Entre </t>
  </si>
  <si>
    <t>Et</t>
  </si>
  <si>
    <t>Localisation</t>
  </si>
  <si>
    <t>Période</t>
  </si>
  <si>
    <t>Lim. Vitesse</t>
  </si>
  <si>
    <t>7 jours entiers</t>
  </si>
  <si>
    <t>Débit véhicules</t>
  </si>
  <si>
    <t>VL</t>
  </si>
  <si>
    <t>%PL</t>
  </si>
  <si>
    <t>Débit total sur la période</t>
  </si>
  <si>
    <t>Débit Moyen Journalier</t>
  </si>
  <si>
    <t>Débit Moyen Horaire</t>
  </si>
  <si>
    <t>Débit Moyen de Jour</t>
  </si>
  <si>
    <t>Débit Moyen de Nuit</t>
  </si>
  <si>
    <t xml:space="preserve">Débit Moyen Jours Ouvrés </t>
  </si>
  <si>
    <t>Vitesses (Km/h)</t>
  </si>
  <si>
    <t>Vitesse Moyenne Période</t>
  </si>
  <si>
    <t>Nbre d'excés de vitesse</t>
  </si>
  <si>
    <t>Jour</t>
  </si>
  <si>
    <t>Nuit</t>
  </si>
  <si>
    <t>Débit Moyen Total</t>
  </si>
  <si>
    <t>Débit Moyen journalier</t>
  </si>
  <si>
    <t>Débit Moyen Jour</t>
  </si>
  <si>
    <t>Débit Moyen Nuit</t>
  </si>
  <si>
    <t>Débit Samedi</t>
  </si>
  <si>
    <t>Débit Dimanche</t>
  </si>
  <si>
    <t>Vitesse Moyenne Jour</t>
  </si>
  <si>
    <t>Vitesse Moyenne Nuit</t>
  </si>
  <si>
    <t>Débit Moyen Jours O.</t>
  </si>
  <si>
    <t>Vitesse Moyenne P.</t>
  </si>
  <si>
    <t>Du</t>
  </si>
  <si>
    <t>% d'excés de vitesse</t>
  </si>
  <si>
    <t>%</t>
  </si>
  <si>
    <t>Nuit VL</t>
  </si>
  <si>
    <t>Jour VL</t>
  </si>
  <si>
    <t>tv nuit</t>
  </si>
  <si>
    <t>vln</t>
  </si>
  <si>
    <t>vlj</t>
  </si>
  <si>
    <t>Sens 1 vers</t>
  </si>
  <si>
    <t>Sens 2 vers</t>
  </si>
  <si>
    <t xml:space="preserve">Débit  Samedi </t>
  </si>
  <si>
    <t>0-30</t>
  </si>
  <si>
    <t>30-40</t>
  </si>
  <si>
    <t>40-50</t>
  </si>
  <si>
    <t>50-60</t>
  </si>
  <si>
    <t>60-70</t>
  </si>
  <si>
    <t>70-80</t>
  </si>
  <si>
    <t>80-90</t>
  </si>
  <si>
    <t>90-100</t>
  </si>
  <si>
    <t>Classes de vitesses</t>
  </si>
  <si>
    <t>100 et plus</t>
  </si>
  <si>
    <t>&lt; VL</t>
  </si>
  <si>
    <t>&lt; PL</t>
  </si>
  <si>
    <t>&gt; VL</t>
  </si>
  <si>
    <t>&gt; PL</t>
  </si>
  <si>
    <t>0-30 Km/h</t>
  </si>
  <si>
    <t>30-40 Km/h</t>
  </si>
  <si>
    <t>40-50 Km/h</t>
  </si>
  <si>
    <t>50-60 Km/h</t>
  </si>
  <si>
    <t>60-70 Km/h</t>
  </si>
  <si>
    <t>70-80 Km/h</t>
  </si>
  <si>
    <t>80-90 Km/h</t>
  </si>
  <si>
    <t>90-100 Km/h</t>
  </si>
  <si>
    <t>100 et plus Km/h</t>
  </si>
  <si>
    <t>VL : 30</t>
  </si>
  <si>
    <t>PL : 30</t>
  </si>
  <si>
    <t>48.85314, 2.43612</t>
  </si>
  <si>
    <t>Poste 12 Rue de l'Union</t>
  </si>
  <si>
    <t>Rue de Mirabeau</t>
  </si>
  <si>
    <t>Rue de Vincennes</t>
  </si>
  <si>
    <t>lundi 20 septembre 2021</t>
  </si>
  <si>
    <t>mardi 21 septembres 2021</t>
  </si>
  <si>
    <t>mercredi 22 septembre 2021</t>
  </si>
  <si>
    <t>jeudi 23 septembre 2021</t>
  </si>
  <si>
    <t>vendredi 24 septembre 2021</t>
  </si>
  <si>
    <t>samedi 25 septembre 2021</t>
  </si>
  <si>
    <t>dimanche 26 septembre 2021</t>
  </si>
  <si>
    <t>Comptages vitesse TV/PL à Montreuil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</si>
</sst>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General_)"/>
    <numFmt numFmtId="165" formatCode="d/m;@"/>
    <numFmt numFmtId="166" formatCode="0.0"/>
    <numFmt numFmtId="167" formatCode="0.0%"/>
  </numFmts>
  <fonts count="49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b/>
      <i/>
      <sz val="8"/>
      <color indexed="10"/>
      <name val="Arial"/>
      <family val="2"/>
    </font>
    <font>
      <i/>
      <sz val="8"/>
      <name val="Arial"/>
      <family val="2"/>
    </font>
    <font>
      <b/>
      <sz val="10"/>
      <color indexed="50"/>
      <name val="Arial"/>
      <family val="2"/>
    </font>
    <font>
      <sz val="8"/>
      <name val="MS Sans Serif"/>
      <family val="2"/>
    </font>
    <font>
      <b/>
      <sz val="13"/>
      <name val="Arial"/>
      <family val="2"/>
    </font>
    <font>
      <b/>
      <i/>
      <sz val="13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8"/>
      <name val="Calibri"/>
      <family val="2"/>
      <scheme val="minor"/>
    </font>
    <font>
      <sz val="10"/>
      <color rgb="FFFFFFFF"/>
      <name val="MS Sans Serif"/>
      <family val="2"/>
    </font>
    <font>
      <sz val="8"/>
      <color rgb="FFFFFFFF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9"/>
      <name val="Calibri"/>
      <family val="2"/>
      <scheme val="minor"/>
    </font>
    <font>
      <sz val="10"/>
      <color rgb="FF0070C0"/>
      <name val="MS Sans Serif"/>
    </font>
    <font>
      <sz val="10"/>
      <color rgb="FFFF0000"/>
      <name val="MS Sans Serif"/>
    </font>
    <font>
      <sz val="10"/>
      <color theme="9" tint="-0.499984740745262"/>
      <name val="MS Sans Serif"/>
    </font>
    <font>
      <b/>
      <sz val="10"/>
      <color rgb="FF7030A0"/>
      <name val="MS Sans Serif"/>
    </font>
    <font>
      <b/>
      <sz val="10"/>
      <name val="MS Sans Serif"/>
    </font>
    <font>
      <b/>
      <sz val="10"/>
      <color rgb="FF0070C0"/>
      <name val="MS Sans Serif"/>
    </font>
    <font>
      <sz val="10"/>
      <color theme="0"/>
      <name val="MS Sans Serif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MS Sans Serif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7" tint="0.79998168889431442"/>
        <bgColor indexed="12"/>
      </patternFill>
    </fill>
    <fill>
      <patternFill patternType="solid">
        <fgColor theme="3" tint="0.79998168889431442"/>
        <bgColor indexed="64"/>
      </patternFill>
    </fill>
  </fills>
  <borders count="6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328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7" fillId="0" borderId="0" xfId="0" applyFont="1"/>
    <xf numFmtId="0" fontId="8" fillId="0" borderId="0" xfId="0" applyFont="1"/>
    <xf numFmtId="9" fontId="9" fillId="0" borderId="0" xfId="0" applyNumberFormat="1" applyFont="1"/>
    <xf numFmtId="164" fontId="3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Continuous"/>
    </xf>
    <xf numFmtId="0" fontId="3" fillId="3" borderId="3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Continuous"/>
    </xf>
    <xf numFmtId="0" fontId="3" fillId="3" borderId="9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11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3" xfId="0" applyFont="1" applyFill="1" applyBorder="1" applyAlignment="1">
      <alignment horizontal="centerContinuous"/>
    </xf>
    <xf numFmtId="0" fontId="3" fillId="3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9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/>
    <xf numFmtId="0" fontId="14" fillId="0" borderId="0" xfId="0" applyFont="1"/>
    <xf numFmtId="0" fontId="3" fillId="2" borderId="0" xfId="0" applyFont="1" applyFill="1" applyAlignment="1">
      <alignment horizontal="right"/>
    </xf>
    <xf numFmtId="9" fontId="15" fillId="0" borderId="0" xfId="0" applyNumberFormat="1" applyFont="1"/>
    <xf numFmtId="0" fontId="16" fillId="0" borderId="0" xfId="0" applyFont="1"/>
    <xf numFmtId="0" fontId="14" fillId="2" borderId="0" xfId="0" applyFont="1" applyFill="1"/>
    <xf numFmtId="9" fontId="14" fillId="0" borderId="0" xfId="0" applyNumberFormat="1" applyFont="1"/>
    <xf numFmtId="9" fontId="17" fillId="0" borderId="0" xfId="0" applyNumberFormat="1" applyFont="1" applyProtection="1">
      <protection locked="0"/>
    </xf>
    <xf numFmtId="0" fontId="4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Continuous"/>
    </xf>
    <xf numFmtId="0" fontId="3" fillId="4" borderId="23" xfId="0" applyFont="1" applyFill="1" applyBorder="1" applyAlignment="1">
      <alignment horizontal="centerContinuous"/>
    </xf>
    <xf numFmtId="0" fontId="4" fillId="4" borderId="23" xfId="0" applyFont="1" applyFill="1" applyBorder="1" applyAlignment="1">
      <alignment horizontal="centerContinuous"/>
    </xf>
    <xf numFmtId="0" fontId="2" fillId="4" borderId="23" xfId="0" applyFont="1" applyFill="1" applyBorder="1" applyAlignment="1">
      <alignment horizontal="centerContinuous"/>
    </xf>
    <xf numFmtId="0" fontId="3" fillId="4" borderId="23" xfId="0" applyFont="1" applyFill="1" applyBorder="1" applyAlignment="1" applyProtection="1">
      <alignment horizontal="centerContinuous"/>
      <protection locked="0"/>
    </xf>
    <xf numFmtId="0" fontId="4" fillId="4" borderId="23" xfId="0" applyFont="1" applyFill="1" applyBorder="1" applyAlignment="1" applyProtection="1">
      <alignment horizontal="centerContinuous"/>
      <protection locked="0"/>
    </xf>
    <xf numFmtId="0" fontId="4" fillId="4" borderId="24" xfId="0" applyFont="1" applyFill="1" applyBorder="1" applyAlignment="1" applyProtection="1">
      <alignment horizontal="centerContinuous"/>
      <protection locked="0"/>
    </xf>
    <xf numFmtId="0" fontId="2" fillId="4" borderId="23" xfId="0" applyFont="1" applyFill="1" applyBorder="1" applyAlignment="1" applyProtection="1">
      <alignment horizontal="centerContinuous"/>
      <protection locked="0"/>
    </xf>
    <xf numFmtId="0" fontId="8" fillId="4" borderId="23" xfId="0" applyFont="1" applyFill="1" applyBorder="1" applyAlignment="1" applyProtection="1">
      <alignment horizontal="centerContinuous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Continuous"/>
      <protection locked="0"/>
    </xf>
    <xf numFmtId="0" fontId="8" fillId="0" borderId="23" xfId="0" applyFont="1" applyBorder="1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8" fillId="4" borderId="25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>
      <alignment horizontal="centerContinuous"/>
    </xf>
    <xf numFmtId="0" fontId="4" fillId="0" borderId="23" xfId="0" applyFont="1" applyBorder="1" applyAlignment="1" applyProtection="1">
      <alignment horizontal="center"/>
      <protection locked="0"/>
    </xf>
    <xf numFmtId="0" fontId="19" fillId="0" borderId="0" xfId="0" applyFont="1"/>
    <xf numFmtId="1" fontId="8" fillId="0" borderId="25" xfId="0" applyNumberFormat="1" applyFont="1" applyBorder="1" applyAlignment="1" applyProtection="1">
      <alignment horizontal="centerContinuous"/>
      <protection locked="0"/>
    </xf>
    <xf numFmtId="1" fontId="8" fillId="4" borderId="23" xfId="0" applyNumberFormat="1" applyFont="1" applyFill="1" applyBorder="1" applyAlignment="1" applyProtection="1">
      <alignment horizontal="centerContinuous"/>
      <protection locked="0"/>
    </xf>
    <xf numFmtId="9" fontId="17" fillId="0" borderId="0" xfId="0" applyNumberFormat="1" applyFont="1"/>
    <xf numFmtId="0" fontId="3" fillId="5" borderId="0" xfId="0" applyFont="1" applyFill="1"/>
    <xf numFmtId="0" fontId="7" fillId="5" borderId="0" xfId="0" applyFont="1" applyFill="1"/>
    <xf numFmtId="0" fontId="14" fillId="5" borderId="0" xfId="0" applyFont="1" applyFill="1"/>
    <xf numFmtId="0" fontId="3" fillId="5" borderId="27" xfId="0" applyFont="1" applyFill="1" applyBorder="1"/>
    <xf numFmtId="0" fontId="6" fillId="0" borderId="0" xfId="0" applyFont="1" applyAlignment="1">
      <alignment horizontal="right"/>
    </xf>
    <xf numFmtId="0" fontId="4" fillId="5" borderId="27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5" borderId="0" xfId="0" applyFont="1" applyFill="1" applyAlignment="1">
      <alignment horizontal="right"/>
    </xf>
    <xf numFmtId="0" fontId="4" fillId="5" borderId="0" xfId="0" applyFont="1" applyFill="1"/>
    <xf numFmtId="1" fontId="3" fillId="0" borderId="28" xfId="0" applyNumberFormat="1" applyFont="1" applyBorder="1"/>
    <xf numFmtId="1" fontId="3" fillId="0" borderId="29" xfId="0" applyNumberFormat="1" applyFont="1" applyBorder="1"/>
    <xf numFmtId="1" fontId="3" fillId="0" borderId="20" xfId="0" applyNumberFormat="1" applyFont="1" applyBorder="1"/>
    <xf numFmtId="1" fontId="3" fillId="0" borderId="0" xfId="0" applyNumberFormat="1" applyFont="1"/>
    <xf numFmtId="1" fontId="3" fillId="6" borderId="19" xfId="0" applyNumberFormat="1" applyFont="1" applyFill="1" applyBorder="1"/>
    <xf numFmtId="1" fontId="3" fillId="0" borderId="19" xfId="0" applyNumberFormat="1" applyFont="1" applyBorder="1"/>
    <xf numFmtId="165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 applyProtection="1">
      <alignment horizontal="center"/>
      <protection locked="0"/>
    </xf>
    <xf numFmtId="49" fontId="8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" fillId="2" borderId="29" xfId="0" applyFont="1" applyFill="1" applyBorder="1"/>
    <xf numFmtId="0" fontId="3" fillId="0" borderId="29" xfId="0" applyFont="1" applyBorder="1"/>
    <xf numFmtId="1" fontId="3" fillId="0" borderId="30" xfId="0" applyNumberFormat="1" applyFont="1" applyBorder="1"/>
    <xf numFmtId="2" fontId="4" fillId="6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3" fillId="0" borderId="18" xfId="0" applyNumberFormat="1" applyFont="1" applyBorder="1"/>
    <xf numFmtId="0" fontId="3" fillId="2" borderId="20" xfId="0" applyFont="1" applyFill="1" applyBorder="1"/>
    <xf numFmtId="0" fontId="3" fillId="0" borderId="18" xfId="0" applyFont="1" applyBorder="1"/>
    <xf numFmtId="0" fontId="3" fillId="0" borderId="19" xfId="0" applyFont="1" applyBorder="1"/>
    <xf numFmtId="9" fontId="3" fillId="2" borderId="20" xfId="0" applyNumberFormat="1" applyFont="1" applyFill="1" applyBorder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5" borderId="34" xfId="0" applyFont="1" applyFill="1" applyBorder="1" applyAlignment="1">
      <alignment horizontal="right"/>
    </xf>
    <xf numFmtId="0" fontId="3" fillId="0" borderId="33" xfId="0" applyFont="1" applyBorder="1"/>
    <xf numFmtId="0" fontId="3" fillId="0" borderId="35" xfId="0" applyFont="1" applyBorder="1"/>
    <xf numFmtId="0" fontId="3" fillId="0" borderId="36" xfId="0" applyFont="1" applyBorder="1"/>
    <xf numFmtId="0" fontId="24" fillId="0" borderId="0" xfId="0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2" fontId="12" fillId="5" borderId="37" xfId="0" applyNumberFormat="1" applyFont="1" applyFill="1" applyBorder="1"/>
    <xf numFmtId="0" fontId="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/>
    </xf>
    <xf numFmtId="0" fontId="5" fillId="7" borderId="0" xfId="0" applyFont="1" applyFill="1"/>
    <xf numFmtId="0" fontId="3" fillId="7" borderId="0" xfId="0" applyFont="1" applyFill="1"/>
    <xf numFmtId="0" fontId="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9" fontId="9" fillId="7" borderId="0" xfId="0" applyNumberFormat="1" applyFont="1" applyFill="1"/>
    <xf numFmtId="0" fontId="18" fillId="7" borderId="0" xfId="0" applyFont="1" applyFill="1" applyProtection="1">
      <protection locked="0"/>
    </xf>
    <xf numFmtId="0" fontId="0" fillId="7" borderId="0" xfId="0" applyFill="1"/>
    <xf numFmtId="1" fontId="3" fillId="3" borderId="16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5" fillId="0" borderId="0" xfId="0" applyNumberFormat="1" applyFont="1"/>
    <xf numFmtId="1" fontId="25" fillId="0" borderId="0" xfId="0" applyNumberFormat="1" applyFont="1"/>
    <xf numFmtId="0" fontId="26" fillId="0" borderId="0" xfId="0" applyFont="1"/>
    <xf numFmtId="0" fontId="27" fillId="7" borderId="0" xfId="0" applyFont="1" applyFill="1"/>
    <xf numFmtId="0" fontId="28" fillId="7" borderId="0" xfId="0" applyFont="1" applyFill="1"/>
    <xf numFmtId="14" fontId="28" fillId="7" borderId="0" xfId="0" applyNumberFormat="1" applyFont="1" applyFill="1"/>
    <xf numFmtId="0" fontId="28" fillId="7" borderId="0" xfId="0" applyFont="1" applyFill="1" applyAlignment="1">
      <alignment horizontal="center" vertical="center"/>
    </xf>
    <xf numFmtId="0" fontId="0" fillId="7" borderId="29" xfId="0" applyFill="1" applyBorder="1"/>
    <xf numFmtId="0" fontId="29" fillId="7" borderId="38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0" fontId="30" fillId="7" borderId="44" xfId="0" applyFont="1" applyFill="1" applyBorder="1"/>
    <xf numFmtId="1" fontId="28" fillId="7" borderId="45" xfId="0" applyNumberFormat="1" applyFont="1" applyFill="1" applyBorder="1" applyAlignment="1">
      <alignment horizontal="center" vertical="center"/>
    </xf>
    <xf numFmtId="1" fontId="28" fillId="7" borderId="46" xfId="0" applyNumberFormat="1" applyFont="1" applyFill="1" applyBorder="1" applyAlignment="1">
      <alignment horizontal="center" vertical="center"/>
    </xf>
    <xf numFmtId="10" fontId="28" fillId="7" borderId="47" xfId="0" applyNumberFormat="1" applyFont="1" applyFill="1" applyBorder="1" applyAlignment="1">
      <alignment horizontal="center" vertical="center"/>
    </xf>
    <xf numFmtId="0" fontId="30" fillId="7" borderId="48" xfId="0" applyFont="1" applyFill="1" applyBorder="1"/>
    <xf numFmtId="1" fontId="28" fillId="7" borderId="49" xfId="0" applyNumberFormat="1" applyFont="1" applyFill="1" applyBorder="1" applyAlignment="1">
      <alignment horizontal="center" vertical="center"/>
    </xf>
    <xf numFmtId="1" fontId="28" fillId="7" borderId="50" xfId="0" applyNumberFormat="1" applyFont="1" applyFill="1" applyBorder="1" applyAlignment="1">
      <alignment horizontal="center" vertical="center"/>
    </xf>
    <xf numFmtId="10" fontId="28" fillId="7" borderId="51" xfId="0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0" fillId="8" borderId="0" xfId="0" applyFill="1"/>
    <xf numFmtId="0" fontId="31" fillId="7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0" fontId="33" fillId="0" borderId="0" xfId="0" applyNumberFormat="1" applyFont="1"/>
    <xf numFmtId="1" fontId="33" fillId="0" borderId="0" xfId="0" applyNumberFormat="1" applyFont="1" applyAlignment="1">
      <alignment horizontal="center" vertical="center"/>
    </xf>
    <xf numFmtId="166" fontId="33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7" fontId="29" fillId="7" borderId="45" xfId="0" applyNumberFormat="1" applyFont="1" applyFill="1" applyBorder="1" applyAlignment="1">
      <alignment horizontal="center" vertical="center"/>
    </xf>
    <xf numFmtId="167" fontId="29" fillId="7" borderId="46" xfId="0" applyNumberFormat="1" applyFont="1" applyFill="1" applyBorder="1" applyAlignment="1">
      <alignment horizontal="center" vertical="center"/>
    </xf>
    <xf numFmtId="167" fontId="29" fillId="7" borderId="47" xfId="0" applyNumberFormat="1" applyFont="1" applyFill="1" applyBorder="1" applyAlignment="1">
      <alignment horizontal="center" vertical="center"/>
    </xf>
    <xf numFmtId="0" fontId="30" fillId="11" borderId="53" xfId="0" applyFont="1" applyFill="1" applyBorder="1"/>
    <xf numFmtId="1" fontId="28" fillId="11" borderId="52" xfId="0" applyNumberFormat="1" applyFont="1" applyFill="1" applyBorder="1" applyAlignment="1">
      <alignment horizontal="center" vertical="center"/>
    </xf>
    <xf numFmtId="1" fontId="28" fillId="11" borderId="36" xfId="0" applyNumberFormat="1" applyFont="1" applyFill="1" applyBorder="1" applyAlignment="1">
      <alignment horizontal="center" vertical="center"/>
    </xf>
    <xf numFmtId="10" fontId="28" fillId="11" borderId="55" xfId="0" applyNumberFormat="1" applyFont="1" applyFill="1" applyBorder="1" applyAlignment="1">
      <alignment horizontal="center" vertical="center"/>
    </xf>
    <xf numFmtId="0" fontId="34" fillId="7" borderId="46" xfId="0" applyFont="1" applyFill="1" applyBorder="1" applyAlignment="1">
      <alignment vertical="center"/>
    </xf>
    <xf numFmtId="0" fontId="34" fillId="7" borderId="34" xfId="0" applyFont="1" applyFill="1" applyBorder="1" applyAlignment="1">
      <alignment horizontal="left" vertical="center"/>
    </xf>
    <xf numFmtId="2" fontId="3" fillId="6" borderId="19" xfId="0" applyNumberFormat="1" applyFont="1" applyFill="1" applyBorder="1"/>
    <xf numFmtId="0" fontId="35" fillId="7" borderId="34" xfId="0" applyFont="1" applyFill="1" applyBorder="1" applyAlignment="1">
      <alignment vertical="center"/>
    </xf>
    <xf numFmtId="0" fontId="35" fillId="7" borderId="56" xfId="0" applyFont="1" applyFill="1" applyBorder="1" applyAlignment="1">
      <alignment vertical="center"/>
    </xf>
    <xf numFmtId="0" fontId="35" fillId="7" borderId="56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vertical="center"/>
    </xf>
    <xf numFmtId="1" fontId="29" fillId="10" borderId="45" xfId="0" applyNumberFormat="1" applyFont="1" applyFill="1" applyBorder="1" applyAlignment="1">
      <alignment horizontal="center" vertical="center"/>
    </xf>
    <xf numFmtId="0" fontId="30" fillId="9" borderId="58" xfId="0" applyFont="1" applyFill="1" applyBorder="1"/>
    <xf numFmtId="0" fontId="30" fillId="7" borderId="58" xfId="0" applyFont="1" applyFill="1" applyBorder="1"/>
    <xf numFmtId="0" fontId="30" fillId="10" borderId="58" xfId="0" applyFont="1" applyFill="1" applyBorder="1"/>
    <xf numFmtId="0" fontId="30" fillId="7" borderId="59" xfId="0" applyFont="1" applyFill="1" applyBorder="1"/>
    <xf numFmtId="1" fontId="29" fillId="10" borderId="46" xfId="0" applyNumberFormat="1" applyFont="1" applyFill="1" applyBorder="1" applyAlignment="1">
      <alignment horizontal="center" vertical="center"/>
    </xf>
    <xf numFmtId="1" fontId="29" fillId="10" borderId="47" xfId="0" applyNumberFormat="1" applyFont="1" applyFill="1" applyBorder="1" applyAlignment="1">
      <alignment horizontal="center" vertical="center"/>
    </xf>
    <xf numFmtId="166" fontId="12" fillId="0" borderId="0" xfId="0" applyNumberFormat="1" applyFont="1"/>
    <xf numFmtId="1" fontId="37" fillId="0" borderId="0" xfId="0" applyNumberFormat="1" applyFont="1"/>
    <xf numFmtId="0" fontId="1" fillId="0" borderId="0" xfId="0" applyFont="1"/>
    <xf numFmtId="166" fontId="3" fillId="6" borderId="19" xfId="0" applyNumberFormat="1" applyFont="1" applyFill="1" applyBorder="1"/>
    <xf numFmtId="1" fontId="26" fillId="0" borderId="0" xfId="0" applyNumberFormat="1" applyFont="1" applyAlignment="1">
      <alignment horizontal="center" vertical="center"/>
    </xf>
    <xf numFmtId="1" fontId="26" fillId="0" borderId="0" xfId="0" applyNumberFormat="1" applyFont="1"/>
    <xf numFmtId="2" fontId="28" fillId="7" borderId="47" xfId="0" applyNumberFormat="1" applyFont="1" applyFill="1" applyBorder="1" applyAlignment="1">
      <alignment horizontal="center" vertical="center"/>
    </xf>
    <xf numFmtId="2" fontId="3" fillId="6" borderId="19" xfId="1" applyNumberFormat="1" applyFont="1" applyFill="1" applyBorder="1" applyAlignment="1">
      <alignment horizontal="right"/>
    </xf>
    <xf numFmtId="2" fontId="28" fillId="7" borderId="45" xfId="0" applyNumberFormat="1" applyFont="1" applyFill="1" applyBorder="1" applyAlignment="1">
      <alignment horizontal="center" vertical="center"/>
    </xf>
    <xf numFmtId="2" fontId="28" fillId="7" borderId="46" xfId="0" applyNumberFormat="1" applyFont="1" applyFill="1" applyBorder="1" applyAlignment="1">
      <alignment horizontal="center" vertical="center"/>
    </xf>
    <xf numFmtId="2" fontId="28" fillId="9" borderId="54" xfId="0" applyNumberFormat="1" applyFont="1" applyFill="1" applyBorder="1" applyAlignment="1">
      <alignment horizontal="center" vertical="center"/>
    </xf>
    <xf numFmtId="0" fontId="39" fillId="12" borderId="0" xfId="0" applyFont="1" applyFill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9" fillId="7" borderId="46" xfId="0" applyFont="1" applyFill="1" applyBorder="1" applyAlignment="1">
      <alignment horizontal="center"/>
    </xf>
    <xf numFmtId="0" fontId="11" fillId="13" borderId="26" xfId="0" applyFont="1" applyFill="1" applyBorder="1" applyAlignment="1">
      <alignment horizontal="center"/>
    </xf>
    <xf numFmtId="0" fontId="10" fillId="13" borderId="17" xfId="0" applyFont="1" applyFill="1" applyBorder="1" applyAlignment="1">
      <alignment horizontal="center"/>
    </xf>
    <xf numFmtId="0" fontId="10" fillId="13" borderId="15" xfId="0" applyFont="1" applyFill="1" applyBorder="1" applyAlignment="1">
      <alignment horizontal="center"/>
    </xf>
    <xf numFmtId="9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" fontId="3" fillId="13" borderId="22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0" fontId="10" fillId="14" borderId="18" xfId="0" applyFont="1" applyFill="1" applyBorder="1" applyAlignment="1">
      <alignment horizontal="center"/>
    </xf>
    <xf numFmtId="0" fontId="10" fillId="14" borderId="15" xfId="0" applyFont="1" applyFill="1" applyBorder="1" applyAlignment="1">
      <alignment horizontal="center"/>
    </xf>
    <xf numFmtId="9" fontId="3" fillId="14" borderId="19" xfId="0" applyNumberFormat="1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" fontId="3" fillId="14" borderId="22" xfId="0" applyNumberFormat="1" applyFont="1" applyFill="1" applyBorder="1" applyAlignment="1">
      <alignment horizontal="center"/>
    </xf>
    <xf numFmtId="1" fontId="10" fillId="13" borderId="17" xfId="0" applyNumberFormat="1" applyFont="1" applyFill="1" applyBorder="1" applyAlignment="1">
      <alignment horizontal="center"/>
    </xf>
    <xf numFmtId="1" fontId="10" fillId="14" borderId="18" xfId="0" applyNumberFormat="1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14" borderId="19" xfId="0" applyNumberFormat="1" applyFont="1" applyFill="1" applyBorder="1" applyAlignment="1">
      <alignment horizontal="center"/>
    </xf>
    <xf numFmtId="2" fontId="28" fillId="9" borderId="53" xfId="0" applyNumberFormat="1" applyFont="1" applyFill="1" applyBorder="1" applyAlignment="1">
      <alignment horizontal="center" vertical="center"/>
    </xf>
    <xf numFmtId="2" fontId="28" fillId="7" borderId="49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center" vertical="center"/>
    </xf>
    <xf numFmtId="2" fontId="28" fillId="7" borderId="51" xfId="0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29" fillId="7" borderId="45" xfId="0" applyFont="1" applyFill="1" applyBorder="1" applyAlignment="1">
      <alignment horizontal="center"/>
    </xf>
    <xf numFmtId="0" fontId="29" fillId="7" borderId="47" xfId="0" applyFont="1" applyFill="1" applyBorder="1" applyAlignment="1">
      <alignment horizontal="center"/>
    </xf>
    <xf numFmtId="0" fontId="29" fillId="7" borderId="52" xfId="0" applyFont="1" applyFill="1" applyBorder="1" applyAlignment="1">
      <alignment horizontal="center"/>
    </xf>
    <xf numFmtId="0" fontId="29" fillId="7" borderId="36" xfId="0" applyFont="1" applyFill="1" applyBorder="1" applyAlignment="1">
      <alignment horizontal="center"/>
    </xf>
    <xf numFmtId="0" fontId="29" fillId="7" borderId="55" xfId="0" applyFont="1" applyFill="1" applyBorder="1" applyAlignment="1">
      <alignment horizontal="center"/>
    </xf>
    <xf numFmtId="0" fontId="45" fillId="7" borderId="0" xfId="0" applyFont="1" applyFill="1"/>
    <xf numFmtId="0" fontId="46" fillId="7" borderId="45" xfId="0" applyFont="1" applyFill="1" applyBorder="1" applyAlignment="1">
      <alignment horizontal="center"/>
    </xf>
    <xf numFmtId="0" fontId="46" fillId="7" borderId="46" xfId="0" applyFont="1" applyFill="1" applyBorder="1" applyAlignment="1">
      <alignment horizontal="center"/>
    </xf>
    <xf numFmtId="0" fontId="46" fillId="7" borderId="47" xfId="0" applyFont="1" applyFill="1" applyBorder="1" applyAlignment="1">
      <alignment horizontal="center"/>
    </xf>
    <xf numFmtId="0" fontId="47" fillId="7" borderId="0" xfId="0" applyFont="1" applyFill="1"/>
    <xf numFmtId="10" fontId="48" fillId="7" borderId="46" xfId="0" applyNumberFormat="1" applyFont="1" applyFill="1" applyBorder="1" applyAlignment="1">
      <alignment horizontal="center"/>
    </xf>
    <xf numFmtId="10" fontId="48" fillId="7" borderId="45" xfId="0" applyNumberFormat="1" applyFont="1" applyFill="1" applyBorder="1" applyAlignment="1">
      <alignment horizontal="center"/>
    </xf>
    <xf numFmtId="10" fontId="38" fillId="7" borderId="45" xfId="0" applyNumberFormat="1" applyFont="1" applyFill="1" applyBorder="1" applyAlignment="1">
      <alignment horizontal="center"/>
    </xf>
    <xf numFmtId="10" fontId="38" fillId="7" borderId="44" xfId="0" applyNumberFormat="1" applyFont="1" applyFill="1" applyBorder="1" applyAlignment="1">
      <alignment horizontal="center"/>
    </xf>
    <xf numFmtId="0" fontId="29" fillId="15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10" fontId="38" fillId="15" borderId="45" xfId="0" applyNumberFormat="1" applyFont="1" applyFill="1" applyBorder="1" applyAlignment="1">
      <alignment horizontal="center"/>
    </xf>
    <xf numFmtId="10" fontId="38" fillId="15" borderId="44" xfId="0" applyNumberFormat="1" applyFont="1" applyFill="1" applyBorder="1" applyAlignment="1">
      <alignment horizontal="center"/>
    </xf>
    <xf numFmtId="10" fontId="38" fillId="15" borderId="49" xfId="0" applyNumberFormat="1" applyFont="1" applyFill="1" applyBorder="1" applyAlignment="1">
      <alignment horizontal="center"/>
    </xf>
    <xf numFmtId="10" fontId="38" fillId="15" borderId="48" xfId="0" applyNumberFormat="1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  <xf numFmtId="2" fontId="29" fillId="7" borderId="60" xfId="0" applyNumberFormat="1" applyFont="1" applyFill="1" applyBorder="1" applyAlignment="1">
      <alignment horizontal="center" vertical="center"/>
    </xf>
    <xf numFmtId="2" fontId="29" fillId="7" borderId="61" xfId="0" applyNumberFormat="1" applyFont="1" applyFill="1" applyBorder="1" applyAlignment="1">
      <alignment horizontal="center" vertical="center"/>
    </xf>
    <xf numFmtId="2" fontId="29" fillId="7" borderId="62" xfId="0" applyNumberFormat="1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8" fillId="7" borderId="60" xfId="0" applyFont="1" applyFill="1" applyBorder="1" applyAlignment="1">
      <alignment horizontal="center"/>
    </xf>
    <xf numFmtId="0" fontId="38" fillId="7" borderId="61" xfId="0" applyFont="1" applyFill="1" applyBorder="1" applyAlignment="1">
      <alignment horizontal="center"/>
    </xf>
    <xf numFmtId="0" fontId="38" fillId="7" borderId="62" xfId="0" applyFont="1" applyFill="1" applyBorder="1" applyAlignment="1">
      <alignment horizontal="center"/>
    </xf>
    <xf numFmtId="0" fontId="34" fillId="7" borderId="63" xfId="0" applyFont="1" applyFill="1" applyBorder="1" applyAlignment="1">
      <alignment horizontal="center" vertical="center"/>
    </xf>
    <xf numFmtId="0" fontId="34" fillId="7" borderId="57" xfId="0" applyFont="1" applyFill="1" applyBorder="1" applyAlignment="1">
      <alignment horizontal="center" vertical="center"/>
    </xf>
    <xf numFmtId="0" fontId="27" fillId="7" borderId="46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6" fillId="7" borderId="46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34" fillId="7" borderId="53" xfId="0" applyFont="1" applyFill="1" applyBorder="1" applyAlignment="1">
      <alignment horizontal="center" vertical="center"/>
    </xf>
    <xf numFmtId="0" fontId="34" fillId="7" borderId="48" xfId="0" applyFont="1" applyFill="1" applyBorder="1" applyAlignment="1">
      <alignment horizontal="center" vertical="center"/>
    </xf>
    <xf numFmtId="0" fontId="29" fillId="7" borderId="60" xfId="0" applyFont="1" applyFill="1" applyBorder="1" applyAlignment="1">
      <alignment horizontal="center"/>
    </xf>
    <xf numFmtId="0" fontId="29" fillId="7" borderId="61" xfId="0" applyFont="1" applyFill="1" applyBorder="1" applyAlignment="1">
      <alignment horizontal="center"/>
    </xf>
    <xf numFmtId="0" fontId="29" fillId="7" borderId="62" xfId="0" applyFont="1" applyFill="1" applyBorder="1" applyAlignment="1">
      <alignment horizontal="center"/>
    </xf>
    <xf numFmtId="0" fontId="29" fillId="7" borderId="37" xfId="0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1" fillId="7" borderId="60" xfId="0" applyFont="1" applyFill="1" applyBorder="1" applyAlignment="1" applyProtection="1">
      <alignment horizontal="center"/>
      <protection locked="0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  <xf numFmtId="0" fontId="21" fillId="0" borderId="60" xfId="0" applyFont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2" fillId="0" borderId="0" xfId="0" applyFont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0" borderId="60" xfId="0" applyFont="1" applyBorder="1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  <xf numFmtId="0" fontId="7" fillId="7" borderId="0" xfId="0" applyFont="1" applyFill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3" fillId="4" borderId="23" xfId="0" applyFont="1" applyFill="1" applyBorder="1" applyAlignment="1">
      <alignment horizontal="center"/>
    </xf>
    <xf numFmtId="0" fontId="4" fillId="4" borderId="23" xfId="0" applyFont="1" applyFill="1" applyBorder="1" applyAlignment="1">
      <alignment horizontal="center"/>
    </xf>
    <xf numFmtId="0" fontId="2" fillId="4" borderId="23" xfId="0" applyFont="1" applyFill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"/>
      <protection locked="0"/>
    </xf>
    <xf numFmtId="0" fontId="3" fillId="4" borderId="23" xfId="0" applyFont="1" applyFill="1" applyBorder="1" applyAlignment="1" applyProtection="1">
      <alignment horizontal="center"/>
      <protection locked="0"/>
    </xf>
    <xf numFmtId="0" fontId="4" fillId="4" borderId="23" xfId="0" applyFont="1" applyFill="1" applyBorder="1" applyAlignment="1" applyProtection="1">
      <alignment horizontal="center"/>
      <protection locked="0"/>
    </xf>
    <xf numFmtId="0" fontId="8" fillId="4" borderId="23" xfId="0" applyFont="1" applyFill="1" applyBorder="1" applyAlignment="1" applyProtection="1">
      <alignment horizontal="center"/>
      <protection locked="0"/>
    </xf>
    <xf numFmtId="0" fontId="4" fillId="4" borderId="24" xfId="0" applyFont="1" applyFill="1" applyBorder="1" applyAlignment="1" applyProtection="1">
      <alignment horizontal="center"/>
      <protection locked="0"/>
    </xf>
    <xf numFmtId="0" fontId="4" fillId="4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1" fontId="8" fillId="0" borderId="25" xfId="0" applyNumberFormat="1" applyFont="1" applyBorder="1" applyAlignment="1" applyProtection="1">
      <alignment horizontal="center"/>
      <protection locked="0"/>
    </xf>
    <xf numFmtId="1" fontId="8" fillId="4" borderId="23" xfId="0" applyNumberFormat="1" applyFont="1" applyFill="1" applyBorder="1" applyAlignment="1" applyProtection="1">
      <alignment horizontal="center"/>
      <protection locked="0"/>
    </xf>
    <xf numFmtId="0" fontId="21" fillId="7" borderId="60" xfId="0" applyFont="1" applyFill="1" applyBorder="1" applyAlignment="1" applyProtection="1">
      <alignment horizontal="left" vertical="top"/>
      <protection locked="0"/>
    </xf>
    <xf numFmtId="0" fontId="6" fillId="7" borderId="0" xfId="0" applyFont="1" applyFill="1" applyAlignment="1">
      <alignment horizontal="left" vertical="top"/>
    </xf>
    <xf numFmtId="0" fontId="5" fillId="7" borderId="0" xfId="0" applyFont="1" applyFill="1" applyAlignment="1">
      <alignment horizontal="left" vertical="top"/>
    </xf>
    <xf numFmtId="0" fontId="18" fillId="7" borderId="0" xfId="0" applyFont="1" applyFill="1" applyAlignment="1" applyProtection="1">
      <alignment horizontal="left" vertical="top"/>
      <protection locked="0"/>
    </xf>
    <xf numFmtId="164" fontId="3" fillId="3" borderId="1" xfId="0" applyNumberFormat="1" applyFont="1" applyFill="1" applyBorder="1" applyAlignment="1">
      <alignment horizontal="left" vertical="top"/>
    </xf>
    <xf numFmtId="0" fontId="3" fillId="3" borderId="7" xfId="0" applyFont="1" applyFill="1" applyBorder="1" applyAlignment="1">
      <alignment horizontal="left" vertical="top"/>
    </xf>
    <xf numFmtId="0" fontId="3" fillId="3" borderId="14" xfId="0" applyFont="1" applyFill="1" applyBorder="1" applyAlignment="1">
      <alignment horizontal="left" vertical="top"/>
    </xf>
    <xf numFmtId="0" fontId="3" fillId="3" borderId="16" xfId="0" applyFont="1" applyFill="1" applyBorder="1" applyAlignment="1">
      <alignment horizontal="left" vertical="top"/>
    </xf>
    <xf numFmtId="0" fontId="4" fillId="4" borderId="21" xfId="0" applyFont="1" applyFill="1" applyBorder="1" applyAlignment="1">
      <alignment horizontal="left" vertical="top"/>
    </xf>
    <xf numFmtId="0" fontId="12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9" fontId="15" fillId="0" borderId="0" xfId="0" applyNumberFormat="1" applyFont="1" applyAlignment="1">
      <alignment horizontal="left" vertical="top"/>
    </xf>
    <xf numFmtId="0" fontId="21" fillId="0" borderId="60" xfId="0" applyFont="1" applyBorder="1" applyAlignment="1" applyProtection="1">
      <alignment horizontal="left" vertical="top"/>
      <protection locked="0"/>
    </xf>
    <xf numFmtId="0" fontId="6" fillId="0" borderId="0" xfId="0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18" fillId="0" borderId="0" xfId="0" applyFont="1" applyAlignment="1" applyProtection="1">
      <alignment horizontal="left" vertical="top"/>
      <protection locked="0"/>
    </xf>
    <xf numFmtId="0" fontId="21" fillId="0" borderId="65" xfId="0" applyFont="1" applyBorder="1" applyAlignment="1">
      <alignment horizontal="left" vertical="top"/>
    </xf>
    <xf numFmtId="0" fontId="6" fillId="0" borderId="64" xfId="0" applyFont="1" applyBorder="1" applyAlignment="1">
      <alignment horizontal="left" vertical="top"/>
    </xf>
    <xf numFmtId="1" fontId="3" fillId="3" borderId="16" xfId="0" applyNumberFormat="1" applyFont="1" applyFill="1" applyBorder="1" applyAlignment="1">
      <alignment horizontal="left" vertical="top"/>
    </xf>
    <xf numFmtId="1" fontId="3" fillId="3" borderId="7" xfId="0" applyNumberFormat="1" applyFont="1" applyFill="1" applyBorder="1" applyAlignment="1">
      <alignment horizontal="left" vertical="top"/>
    </xf>
    <xf numFmtId="0" fontId="22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</cellXfs>
  <cellStyles count="2">
    <cellStyle name="Milliers" xfId="1" builtinId="3"/>
    <cellStyle name="Normal" xfId="0" builtinId="0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00"/>
      <color rgb="FF00FFFF"/>
      <color rgb="FF99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'!$T$8:$T$31</c:f>
              <c:numCache>
                <c:formatCode>General</c:formatCode>
                <c:ptCount val="24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6</c:v>
                </c:pt>
                <c:pt idx="6">
                  <c:v>7</c:v>
                </c:pt>
                <c:pt idx="7">
                  <c:v>29</c:v>
                </c:pt>
                <c:pt idx="8">
                  <c:v>35</c:v>
                </c:pt>
                <c:pt idx="9">
                  <c:v>29</c:v>
                </c:pt>
                <c:pt idx="10">
                  <c:v>49</c:v>
                </c:pt>
                <c:pt idx="11">
                  <c:v>57</c:v>
                </c:pt>
                <c:pt idx="12">
                  <c:v>56</c:v>
                </c:pt>
                <c:pt idx="13">
                  <c:v>33</c:v>
                </c:pt>
                <c:pt idx="14">
                  <c:v>39</c:v>
                </c:pt>
                <c:pt idx="15">
                  <c:v>54</c:v>
                </c:pt>
                <c:pt idx="16">
                  <c:v>80</c:v>
                </c:pt>
                <c:pt idx="17">
                  <c:v>132</c:v>
                </c:pt>
                <c:pt idx="18">
                  <c:v>157</c:v>
                </c:pt>
                <c:pt idx="19">
                  <c:v>94</c:v>
                </c:pt>
                <c:pt idx="20">
                  <c:v>65</c:v>
                </c:pt>
                <c:pt idx="21">
                  <c:v>25</c:v>
                </c:pt>
                <c:pt idx="22">
                  <c:v>19</c:v>
                </c:pt>
                <c:pt idx="2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7463424"/>
        <c:axId val="277464960"/>
        <c:axId val="0"/>
      </c:area3DChart>
      <c:catAx>
        <c:axId val="27746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74649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7464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74634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'!$B$32,'Comptage Vitesse Sens 1 60 '!$D$32,'Comptage Vitesse Sens 1 60 '!$F$32,'Comptage Vitesse Sens 1 60 '!$H$32,'Comptage Vitesse Sens 1 60 '!$J$32,'Comptage Vitesse Sens 1 60 '!$L$32,'Comptage Vitesse Sens 1 60 '!$N$32,'Comptage Vitesse Sens 1 60 '!$P$32,'Comptage Vitesse Sens 1 60 '!$R$32)</c:f>
              <c:numCache>
                <c:formatCode>General</c:formatCode>
                <c:ptCount val="9"/>
                <c:pt idx="0">
                  <c:v>483</c:v>
                </c:pt>
                <c:pt idx="1">
                  <c:v>461</c:v>
                </c:pt>
                <c:pt idx="2">
                  <c:v>40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8307968"/>
        <c:axId val="278309504"/>
        <c:axId val="0"/>
      </c:bar3DChart>
      <c:catAx>
        <c:axId val="27830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309504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27830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3079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'!$C$32,'Comptage Vitesse Sens 1 60 '!$E$32,'Comptage Vitesse Sens 1 60 '!$G$32,'Comptage Vitesse Sens 1 60 '!$I$32,'Comptage Vitesse Sens 1 60 '!$K$32,'Comptage Vitesse Sens 1 60 '!$M$32,'Comptage Vitesse Sens 1 60 '!$O$32,'Comptage Vitesse Sens 1 60 '!$Q$32,'Comptage Vitesse Sens 1 60 '!$S$32)</c:f>
              <c:numCache>
                <c:formatCode>General</c:formatCode>
                <c:ptCount val="9"/>
                <c:pt idx="0">
                  <c:v>13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8352256"/>
        <c:axId val="278353792"/>
        <c:axId val="0"/>
      </c:bar3DChart>
      <c:catAx>
        <c:axId val="27835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353792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278353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3522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'!$T$8:$T$31</c:f>
              <c:numCache>
                <c:formatCode>General</c:formatCode>
                <c:ptCount val="24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6</c:v>
                </c:pt>
                <c:pt idx="6">
                  <c:v>7</c:v>
                </c:pt>
                <c:pt idx="7">
                  <c:v>29</c:v>
                </c:pt>
                <c:pt idx="8">
                  <c:v>35</c:v>
                </c:pt>
                <c:pt idx="9">
                  <c:v>29</c:v>
                </c:pt>
                <c:pt idx="10">
                  <c:v>49</c:v>
                </c:pt>
                <c:pt idx="11">
                  <c:v>57</c:v>
                </c:pt>
                <c:pt idx="12">
                  <c:v>56</c:v>
                </c:pt>
                <c:pt idx="13">
                  <c:v>33</c:v>
                </c:pt>
                <c:pt idx="14">
                  <c:v>39</c:v>
                </c:pt>
                <c:pt idx="15">
                  <c:v>54</c:v>
                </c:pt>
                <c:pt idx="16">
                  <c:v>80</c:v>
                </c:pt>
                <c:pt idx="17">
                  <c:v>132</c:v>
                </c:pt>
                <c:pt idx="18">
                  <c:v>157</c:v>
                </c:pt>
                <c:pt idx="19">
                  <c:v>94</c:v>
                </c:pt>
                <c:pt idx="20">
                  <c:v>65</c:v>
                </c:pt>
                <c:pt idx="21">
                  <c:v>25</c:v>
                </c:pt>
                <c:pt idx="22">
                  <c:v>19</c:v>
                </c:pt>
                <c:pt idx="2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8395904"/>
        <c:axId val="278405888"/>
        <c:axId val="0"/>
      </c:area3DChart>
      <c:catAx>
        <c:axId val="27839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405888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7840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3959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8426752"/>
        <c:axId val="278428288"/>
        <c:axId val="0"/>
      </c:area3DChart>
      <c:catAx>
        <c:axId val="27842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42828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27842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4267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'!$B$32,'Comptage Vitesse Sens 1 60 '!$D$32,'Comptage Vitesse Sens 1 60 '!$F$32,'Comptage Vitesse Sens 1 60 '!$H$32,'Comptage Vitesse Sens 1 60 '!$J$32,'Comptage Vitesse Sens 1 60 '!$L$32,'Comptage Vitesse Sens 1 60 '!$N$32,'Comptage Vitesse Sens 1 60 '!$P$32,'Comptage Vitesse Sens 1 60 '!$R$32)</c:f>
              <c:numCache>
                <c:formatCode>General</c:formatCode>
                <c:ptCount val="9"/>
                <c:pt idx="0">
                  <c:v>483</c:v>
                </c:pt>
                <c:pt idx="1">
                  <c:v>461</c:v>
                </c:pt>
                <c:pt idx="2">
                  <c:v>40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7715968"/>
        <c:axId val="277721856"/>
        <c:axId val="0"/>
      </c:bar3DChart>
      <c:catAx>
        <c:axId val="27771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7721856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277721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77159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'!$C$32,'Comptage Vitesse Sens 1 60 '!$E$32,'Comptage Vitesse Sens 1 60 '!$G$32,'Comptage Vitesse Sens 1 60 '!$I$32,'Comptage Vitesse Sens 1 60 '!$K$32,'Comptage Vitesse Sens 1 60 '!$M$32,'Comptage Vitesse Sens 1 60 '!$O$32,'Comptage Vitesse Sens 1 60 '!$Q$32,'Comptage Vitesse Sens 1 60 '!$S$32)</c:f>
              <c:numCache>
                <c:formatCode>General</c:formatCode>
                <c:ptCount val="9"/>
                <c:pt idx="0">
                  <c:v>13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7739776"/>
        <c:axId val="277864448"/>
        <c:axId val="0"/>
      </c:bar3DChart>
      <c:catAx>
        <c:axId val="27773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7864448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277864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77397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'!$T$138:$T$161</c:f>
              <c:numCache>
                <c:formatCode>General</c:formatCode>
                <c:ptCount val="24"/>
                <c:pt idx="0">
                  <c:v>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14</c:v>
                </c:pt>
                <c:pt idx="7">
                  <c:v>25</c:v>
                </c:pt>
                <c:pt idx="8">
                  <c:v>31</c:v>
                </c:pt>
                <c:pt idx="9">
                  <c:v>36</c:v>
                </c:pt>
                <c:pt idx="10">
                  <c:v>65</c:v>
                </c:pt>
                <c:pt idx="11">
                  <c:v>47</c:v>
                </c:pt>
                <c:pt idx="12">
                  <c:v>46</c:v>
                </c:pt>
                <c:pt idx="13">
                  <c:v>41</c:v>
                </c:pt>
                <c:pt idx="14">
                  <c:v>48</c:v>
                </c:pt>
                <c:pt idx="15">
                  <c:v>57</c:v>
                </c:pt>
                <c:pt idx="16">
                  <c:v>84</c:v>
                </c:pt>
                <c:pt idx="17">
                  <c:v>151</c:v>
                </c:pt>
                <c:pt idx="18">
                  <c:v>136</c:v>
                </c:pt>
                <c:pt idx="19">
                  <c:v>92</c:v>
                </c:pt>
                <c:pt idx="20">
                  <c:v>51</c:v>
                </c:pt>
                <c:pt idx="21">
                  <c:v>31</c:v>
                </c:pt>
                <c:pt idx="22">
                  <c:v>16</c:v>
                </c:pt>
                <c:pt idx="23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7980288"/>
        <c:axId val="277981824"/>
        <c:axId val="0"/>
      </c:area3DChart>
      <c:catAx>
        <c:axId val="27798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79818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7981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79802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8440960"/>
        <c:axId val="278455040"/>
        <c:axId val="0"/>
      </c:area3DChart>
      <c:catAx>
        <c:axId val="27844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4550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8455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4409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'!$B$162,'Comptage Vitesse Sens 1 60 '!$D$162,'Comptage Vitesse Sens 1 60 '!$F$162,'Comptage Vitesse Sens 1 60 '!$H$162,'Comptage Vitesse Sens 1 60 '!$J$162,'Comptage Vitesse Sens 1 60 '!$L$162,'Comptage Vitesse Sens 1 60 '!$N$162,'Comptage Vitesse Sens 1 60 '!$P$162,'Comptage Vitesse Sens 1 60 '!$R$162)</c:f>
              <c:numCache>
                <c:formatCode>General</c:formatCode>
                <c:ptCount val="9"/>
                <c:pt idx="0">
                  <c:v>500</c:v>
                </c:pt>
                <c:pt idx="1">
                  <c:v>458</c:v>
                </c:pt>
                <c:pt idx="2">
                  <c:v>59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8549248"/>
        <c:axId val="278550784"/>
        <c:axId val="0"/>
      </c:bar3DChart>
      <c:catAx>
        <c:axId val="27854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550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8550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5492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'!$C$162,'Comptage Vitesse Sens 1 60 '!$E$162,'Comptage Vitesse Sens 1 60 '!$G$162,'Comptage Vitesse Sens 1 60 '!$I$162,'Comptage Vitesse Sens 1 60 '!$K$162,'Comptage Vitesse Sens 1 60 '!$M$162,'Comptage Vitesse Sens 1 60 '!$O$162,'Comptage Vitesse Sens 1 60 '!$Q$162,'Comptage Vitesse Sens 1 60 '!$S$162)</c:f>
              <c:numCache>
                <c:formatCode>General</c:formatCode>
                <c:ptCount val="9"/>
                <c:pt idx="0">
                  <c:v>16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8884352"/>
        <c:axId val="278885888"/>
        <c:axId val="0"/>
      </c:bar3DChart>
      <c:catAx>
        <c:axId val="27888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885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888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8843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7813504"/>
        <c:axId val="277819392"/>
        <c:axId val="0"/>
      </c:area3DChart>
      <c:catAx>
        <c:axId val="27781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78193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7819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78135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'!$T$203:$T$226</c:f>
              <c:numCache>
                <c:formatCode>General</c:formatCode>
                <c:ptCount val="24"/>
                <c:pt idx="0">
                  <c:v>12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5</c:v>
                </c:pt>
                <c:pt idx="6">
                  <c:v>10</c:v>
                </c:pt>
                <c:pt idx="7">
                  <c:v>24</c:v>
                </c:pt>
                <c:pt idx="8">
                  <c:v>46</c:v>
                </c:pt>
                <c:pt idx="9">
                  <c:v>43</c:v>
                </c:pt>
                <c:pt idx="10">
                  <c:v>60</c:v>
                </c:pt>
                <c:pt idx="11">
                  <c:v>62</c:v>
                </c:pt>
                <c:pt idx="12">
                  <c:v>37</c:v>
                </c:pt>
                <c:pt idx="13">
                  <c:v>53</c:v>
                </c:pt>
                <c:pt idx="14">
                  <c:v>54</c:v>
                </c:pt>
                <c:pt idx="15">
                  <c:v>56</c:v>
                </c:pt>
                <c:pt idx="16">
                  <c:v>102</c:v>
                </c:pt>
                <c:pt idx="17">
                  <c:v>136</c:v>
                </c:pt>
                <c:pt idx="18">
                  <c:v>178</c:v>
                </c:pt>
                <c:pt idx="19">
                  <c:v>91</c:v>
                </c:pt>
                <c:pt idx="20">
                  <c:v>53</c:v>
                </c:pt>
                <c:pt idx="21">
                  <c:v>23</c:v>
                </c:pt>
                <c:pt idx="22">
                  <c:v>27</c:v>
                </c:pt>
                <c:pt idx="2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8911616"/>
        <c:axId val="278913408"/>
        <c:axId val="0"/>
      </c:area3DChart>
      <c:catAx>
        <c:axId val="27891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9134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8913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9116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4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8999808"/>
        <c:axId val="279001344"/>
        <c:axId val="0"/>
      </c:area3DChart>
      <c:catAx>
        <c:axId val="2789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0013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9001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9998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'!$B$227,'Comptage Vitesse Sens 1 60 '!$D$227,'Comptage Vitesse Sens 1 60 '!$F$227,'Comptage Vitesse Sens 1 60 '!$H$227,'Comptage Vitesse Sens 1 60 '!$J$227,'Comptage Vitesse Sens 1 60 '!$L$227,'Comptage Vitesse Sens 1 60 '!$N$227,'Comptage Vitesse Sens 1 60 '!$P$227,'Comptage Vitesse Sens 1 60 '!$R$227)</c:f>
              <c:numCache>
                <c:formatCode>General</c:formatCode>
                <c:ptCount val="9"/>
                <c:pt idx="0">
                  <c:v>547</c:v>
                </c:pt>
                <c:pt idx="1">
                  <c:v>478</c:v>
                </c:pt>
                <c:pt idx="2">
                  <c:v>68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9042304"/>
        <c:axId val="279044096"/>
        <c:axId val="0"/>
      </c:bar3DChart>
      <c:catAx>
        <c:axId val="27904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04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9044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0423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'!$C$227,'Comptage Vitesse Sens 1 60 '!$E$227,'Comptage Vitesse Sens 1 60 '!$G$227,'Comptage Vitesse Sens 1 60 '!$I$227,'Comptage Vitesse Sens 1 60 '!$K$227,'Comptage Vitesse Sens 1 60 '!$M$227,'Comptage Vitesse Sens 1 60 '!$O$227,'Comptage Vitesse Sens 1 60 '!$Q$227,'Comptage Vitesse Sens 1 60 '!$S$227)</c:f>
              <c:numCache>
                <c:formatCode>General</c:formatCode>
                <c:ptCount val="9"/>
                <c:pt idx="0">
                  <c:v>19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9102976"/>
        <c:axId val="279104512"/>
        <c:axId val="0"/>
      </c:bar3DChart>
      <c:catAx>
        <c:axId val="27910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104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9104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1029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'!$T$268:$T$291</c:f>
              <c:numCache>
                <c:formatCode>General</c:formatCode>
                <c:ptCount val="24"/>
                <c:pt idx="0">
                  <c:v>7</c:v>
                </c:pt>
                <c:pt idx="1">
                  <c:v>12</c:v>
                </c:pt>
                <c:pt idx="2">
                  <c:v>5</c:v>
                </c:pt>
                <c:pt idx="3">
                  <c:v>2</c:v>
                </c:pt>
                <c:pt idx="4">
                  <c:v>5</c:v>
                </c:pt>
                <c:pt idx="5">
                  <c:v>4</c:v>
                </c:pt>
                <c:pt idx="6">
                  <c:v>13</c:v>
                </c:pt>
                <c:pt idx="7">
                  <c:v>30</c:v>
                </c:pt>
                <c:pt idx="8">
                  <c:v>42</c:v>
                </c:pt>
                <c:pt idx="9">
                  <c:v>47</c:v>
                </c:pt>
                <c:pt idx="10">
                  <c:v>48</c:v>
                </c:pt>
                <c:pt idx="11">
                  <c:v>55</c:v>
                </c:pt>
                <c:pt idx="12">
                  <c:v>58</c:v>
                </c:pt>
                <c:pt idx="13">
                  <c:v>66</c:v>
                </c:pt>
                <c:pt idx="14">
                  <c:v>70</c:v>
                </c:pt>
                <c:pt idx="15">
                  <c:v>65</c:v>
                </c:pt>
                <c:pt idx="16">
                  <c:v>117</c:v>
                </c:pt>
                <c:pt idx="17">
                  <c:v>135</c:v>
                </c:pt>
                <c:pt idx="18">
                  <c:v>149</c:v>
                </c:pt>
                <c:pt idx="19">
                  <c:v>91</c:v>
                </c:pt>
                <c:pt idx="20">
                  <c:v>48</c:v>
                </c:pt>
                <c:pt idx="21">
                  <c:v>34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9277952"/>
        <c:axId val="279279488"/>
        <c:axId val="0"/>
      </c:area3DChart>
      <c:catAx>
        <c:axId val="27927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2794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9279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2779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4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9308544"/>
        <c:axId val="279314432"/>
        <c:axId val="0"/>
      </c:area3DChart>
      <c:catAx>
        <c:axId val="27930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3144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931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3085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'!$B$292,'Comptage Vitesse Sens 1 60 '!$D$292,'Comptage Vitesse Sens 1 60 '!$F$292,'Comptage Vitesse Sens 1 60 '!$H$292,'Comptage Vitesse Sens 1 60 '!$J$292,'Comptage Vitesse Sens 1 60 '!$L$292,'Comptage Vitesse Sens 1 60 '!$N$292,'Comptage Vitesse Sens 1 60 '!$P$292,'Comptage Vitesse Sens 1 60 '!$R$292)</c:f>
              <c:numCache>
                <c:formatCode>General</c:formatCode>
                <c:ptCount val="9"/>
                <c:pt idx="0">
                  <c:v>522</c:v>
                </c:pt>
                <c:pt idx="1">
                  <c:v>550</c:v>
                </c:pt>
                <c:pt idx="2">
                  <c:v>63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9347584"/>
        <c:axId val="279349120"/>
        <c:axId val="0"/>
      </c:bar3DChart>
      <c:catAx>
        <c:axId val="27934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349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9349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3475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'!$C$292,'Comptage Vitesse Sens 1 60 '!$E$292,'Comptage Vitesse Sens 1 60 '!$G$292,'Comptage Vitesse Sens 1 60 '!$I$292,'Comptage Vitesse Sens 1 60 '!$K$292,'Comptage Vitesse Sens 1 60 '!$M$292,'Comptage Vitesse Sens 1 60 '!$O$292,'Comptage Vitesse Sens 1 60 '!$Q$292,'Comptage Vitesse Sens 1 60 '!$S$292)</c:f>
              <c:numCache>
                <c:formatCode>General</c:formatCode>
                <c:ptCount val="9"/>
                <c:pt idx="0">
                  <c:v>12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9117184"/>
        <c:axId val="279413888"/>
        <c:axId val="0"/>
      </c:bar3DChart>
      <c:catAx>
        <c:axId val="27911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413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9413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1171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'!$T$333:$T$356</c:f>
              <c:numCache>
                <c:formatCode>General</c:formatCode>
                <c:ptCount val="24"/>
                <c:pt idx="0">
                  <c:v>20</c:v>
                </c:pt>
                <c:pt idx="1">
                  <c:v>15</c:v>
                </c:pt>
                <c:pt idx="2">
                  <c:v>8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8</c:v>
                </c:pt>
                <c:pt idx="7">
                  <c:v>14</c:v>
                </c:pt>
                <c:pt idx="8">
                  <c:v>19</c:v>
                </c:pt>
                <c:pt idx="9">
                  <c:v>25</c:v>
                </c:pt>
                <c:pt idx="10">
                  <c:v>57</c:v>
                </c:pt>
                <c:pt idx="11">
                  <c:v>57</c:v>
                </c:pt>
                <c:pt idx="12">
                  <c:v>59</c:v>
                </c:pt>
                <c:pt idx="13">
                  <c:v>59</c:v>
                </c:pt>
                <c:pt idx="14">
                  <c:v>55</c:v>
                </c:pt>
                <c:pt idx="15">
                  <c:v>60</c:v>
                </c:pt>
                <c:pt idx="16">
                  <c:v>48</c:v>
                </c:pt>
                <c:pt idx="17">
                  <c:v>65</c:v>
                </c:pt>
                <c:pt idx="18">
                  <c:v>70</c:v>
                </c:pt>
                <c:pt idx="19">
                  <c:v>54</c:v>
                </c:pt>
                <c:pt idx="20">
                  <c:v>38</c:v>
                </c:pt>
                <c:pt idx="21">
                  <c:v>25</c:v>
                </c:pt>
                <c:pt idx="22">
                  <c:v>26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9365888"/>
        <c:axId val="279367680"/>
        <c:axId val="0"/>
      </c:area3DChart>
      <c:catAx>
        <c:axId val="27936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3676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9367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3658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8942080"/>
        <c:axId val="278943616"/>
        <c:axId val="0"/>
      </c:area3DChart>
      <c:catAx>
        <c:axId val="27894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9436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894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9420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'!$B$32,'Comptage Vitesse Sens 1 60 '!$D$32,'Comptage Vitesse Sens 1 60 '!$F$32,'Comptage Vitesse Sens 1 60 '!$H$32,'Comptage Vitesse Sens 1 60 '!$J$32,'Comptage Vitesse Sens 1 60 '!$L$32,'Comptage Vitesse Sens 1 60 '!$N$32,'Comptage Vitesse Sens 1 60 '!$P$32,'Comptage Vitesse Sens 1 60 '!$R$32)</c:f>
              <c:numCache>
                <c:formatCode>General</c:formatCode>
                <c:ptCount val="9"/>
                <c:pt idx="0">
                  <c:v>483</c:v>
                </c:pt>
                <c:pt idx="1">
                  <c:v>461</c:v>
                </c:pt>
                <c:pt idx="2">
                  <c:v>40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7848064"/>
        <c:axId val="277849600"/>
        <c:axId val="0"/>
      </c:bar3DChart>
      <c:catAx>
        <c:axId val="27784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7849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7849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78480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'!$B$357,'Comptage Vitesse Sens 1 60 '!$D$357,'Comptage Vitesse Sens 1 60 '!$F$357,'Comptage Vitesse Sens 1 60 '!$H$357,'Comptage Vitesse Sens 1 60 '!$J$357,'Comptage Vitesse Sens 1 60 '!$L$357,'Comptage Vitesse Sens 1 60 '!$N$357,'Comptage Vitesse Sens 1 60 '!$P$357,'Comptage Vitesse Sens 1 60 '!$R$357)</c:f>
              <c:numCache>
                <c:formatCode>General</c:formatCode>
                <c:ptCount val="9"/>
                <c:pt idx="0">
                  <c:v>413</c:v>
                </c:pt>
                <c:pt idx="1">
                  <c:v>351</c:v>
                </c:pt>
                <c:pt idx="2">
                  <c:v>37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9451520"/>
        <c:axId val="279453056"/>
        <c:axId val="0"/>
      </c:bar3DChart>
      <c:catAx>
        <c:axId val="27945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453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9453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4515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'!$C$357,'Comptage Vitesse Sens 1 60 '!$E$357,'Comptage Vitesse Sens 1 60 '!$G$357,'Comptage Vitesse Sens 1 60 '!$I$357,'Comptage Vitesse Sens 1 60 '!$K$357,'Comptage Vitesse Sens 1 60 '!$M$357,'Comptage Vitesse Sens 1 60 '!$O$357,'Comptage Vitesse Sens 1 60 '!$Q$357,'Comptage Vitesse Sens 1 60 '!$S$357)</c:f>
              <c:numCache>
                <c:formatCode>General</c:formatCode>
                <c:ptCount val="9"/>
                <c:pt idx="0">
                  <c:v>10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9499904"/>
        <c:axId val="279501440"/>
        <c:axId val="0"/>
      </c:bar3DChart>
      <c:catAx>
        <c:axId val="27949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501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9501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4999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'!$T$398:$T$421</c:f>
              <c:numCache>
                <c:formatCode>General</c:formatCode>
                <c:ptCount val="24"/>
                <c:pt idx="0">
                  <c:v>22</c:v>
                </c:pt>
                <c:pt idx="1">
                  <c:v>15</c:v>
                </c:pt>
                <c:pt idx="2">
                  <c:v>9</c:v>
                </c:pt>
                <c:pt idx="3">
                  <c:v>18</c:v>
                </c:pt>
                <c:pt idx="4">
                  <c:v>9</c:v>
                </c:pt>
                <c:pt idx="5">
                  <c:v>7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45</c:v>
                </c:pt>
                <c:pt idx="10">
                  <c:v>36</c:v>
                </c:pt>
                <c:pt idx="11">
                  <c:v>60</c:v>
                </c:pt>
                <c:pt idx="12">
                  <c:v>75</c:v>
                </c:pt>
                <c:pt idx="13">
                  <c:v>62</c:v>
                </c:pt>
                <c:pt idx="14">
                  <c:v>41</c:v>
                </c:pt>
                <c:pt idx="15">
                  <c:v>51</c:v>
                </c:pt>
                <c:pt idx="16">
                  <c:v>49</c:v>
                </c:pt>
                <c:pt idx="17">
                  <c:v>48</c:v>
                </c:pt>
                <c:pt idx="18">
                  <c:v>61</c:v>
                </c:pt>
                <c:pt idx="19">
                  <c:v>43</c:v>
                </c:pt>
                <c:pt idx="20">
                  <c:v>28</c:v>
                </c:pt>
                <c:pt idx="21">
                  <c:v>26</c:v>
                </c:pt>
                <c:pt idx="22">
                  <c:v>18</c:v>
                </c:pt>
                <c:pt idx="2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9592320"/>
        <c:axId val="279594112"/>
        <c:axId val="0"/>
      </c:area3DChart>
      <c:catAx>
        <c:axId val="27959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5941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9594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5923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'!$U$398:$U$421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9635456"/>
        <c:axId val="279636992"/>
        <c:axId val="0"/>
      </c:area3DChart>
      <c:catAx>
        <c:axId val="27963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636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9636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6354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'!$B$422,'Comptage Vitesse Sens 1 60 '!$D$422,'Comptage Vitesse Sens 1 60 '!$F$422,'Comptage Vitesse Sens 1 60 '!$H$422,'Comptage Vitesse Sens 1 60 '!$J$422,'Comptage Vitesse Sens 1 60 '!$L$422,'Comptage Vitesse Sens 1 60 '!$N$422,'Comptage Vitesse Sens 1 60 '!$P$422,'Comptage Vitesse Sens 1 60 '!$R$422)</c:f>
              <c:numCache>
                <c:formatCode>General</c:formatCode>
                <c:ptCount val="9"/>
                <c:pt idx="0">
                  <c:v>407</c:v>
                </c:pt>
                <c:pt idx="1">
                  <c:v>311</c:v>
                </c:pt>
                <c:pt idx="2">
                  <c:v>32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9800832"/>
        <c:axId val="279806720"/>
        <c:axId val="0"/>
      </c:bar3DChart>
      <c:catAx>
        <c:axId val="2798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806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9806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8008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'!$C$422,'Comptage Vitesse Sens 1 60 '!$E$422,'Comptage Vitesse Sens 1 60 '!$G$422,'Comptage Vitesse Sens 1 60 '!$I$422,'Comptage Vitesse Sens 1 60 '!$K$422,'Comptage Vitesse Sens 1 60 '!$M$422,'Comptage Vitesse Sens 1 60 '!$O$422,'Comptage Vitesse Sens 1 60 '!$Q$422,'Comptage Vitesse Sens 1 60 '!$S$422)</c:f>
              <c:numCache>
                <c:formatCode>General</c:formatCode>
                <c:ptCount val="9"/>
                <c:pt idx="0">
                  <c:v>12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9853312"/>
        <c:axId val="279863296"/>
        <c:axId val="0"/>
      </c:bar3DChart>
      <c:catAx>
        <c:axId val="27985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863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9863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8533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'!$T$528:$T$551</c:f>
              <c:numCache>
                <c:formatCode>0</c:formatCode>
                <c:ptCount val="24"/>
                <c:pt idx="0">
                  <c:v>12.428571428571427</c:v>
                </c:pt>
                <c:pt idx="1">
                  <c:v>8.1428571428571423</c:v>
                </c:pt>
                <c:pt idx="2">
                  <c:v>4.4285714285714279</c:v>
                </c:pt>
                <c:pt idx="3">
                  <c:v>4.2857142857142856</c:v>
                </c:pt>
                <c:pt idx="4">
                  <c:v>4.4285714285714288</c:v>
                </c:pt>
                <c:pt idx="5">
                  <c:v>5.2857142857142865</c:v>
                </c:pt>
                <c:pt idx="6">
                  <c:v>10.571428571428571</c:v>
                </c:pt>
                <c:pt idx="7">
                  <c:v>21.571428571428569</c:v>
                </c:pt>
                <c:pt idx="8">
                  <c:v>30.142857142857142</c:v>
                </c:pt>
                <c:pt idx="9">
                  <c:v>36.714285714285715</c:v>
                </c:pt>
                <c:pt idx="10">
                  <c:v>50.142857142857146</c:v>
                </c:pt>
                <c:pt idx="11">
                  <c:v>54.142857142857146</c:v>
                </c:pt>
                <c:pt idx="12">
                  <c:v>54.285714285714292</c:v>
                </c:pt>
                <c:pt idx="13">
                  <c:v>51</c:v>
                </c:pt>
                <c:pt idx="14">
                  <c:v>50.142857142857146</c:v>
                </c:pt>
                <c:pt idx="15">
                  <c:v>57.428571428571423</c:v>
                </c:pt>
                <c:pt idx="16">
                  <c:v>80.571428571428569</c:v>
                </c:pt>
                <c:pt idx="17">
                  <c:v>113.57142857142858</c:v>
                </c:pt>
                <c:pt idx="18">
                  <c:v>132.85714285714286</c:v>
                </c:pt>
                <c:pt idx="19">
                  <c:v>78.714285714285722</c:v>
                </c:pt>
                <c:pt idx="20">
                  <c:v>49.142857142857146</c:v>
                </c:pt>
                <c:pt idx="21">
                  <c:v>28.285714285714285</c:v>
                </c:pt>
                <c:pt idx="22">
                  <c:v>20.714285714285712</c:v>
                </c:pt>
                <c:pt idx="23">
                  <c:v>15.142857142857144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9893120"/>
        <c:axId val="279894656"/>
        <c:axId val="0"/>
      </c:area3DChart>
      <c:catAx>
        <c:axId val="27989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8946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9894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8931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'!$U$528:$U$551</c:f>
              <c:numCache>
                <c:formatCode>0</c:formatCode>
                <c:ptCount val="24"/>
                <c:pt idx="0">
                  <c:v>0.2857142857142857</c:v>
                </c:pt>
                <c:pt idx="1">
                  <c:v>0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0.42857142857142855</c:v>
                </c:pt>
                <c:pt idx="7">
                  <c:v>0.2857142857142857</c:v>
                </c:pt>
                <c:pt idx="8">
                  <c:v>0.42857142857142855</c:v>
                </c:pt>
                <c:pt idx="9">
                  <c:v>0.2857142857142857</c:v>
                </c:pt>
                <c:pt idx="10">
                  <c:v>1.4285714285714286</c:v>
                </c:pt>
                <c:pt idx="11">
                  <c:v>1.7142857142857142</c:v>
                </c:pt>
                <c:pt idx="12">
                  <c:v>1.7142857142857144</c:v>
                </c:pt>
                <c:pt idx="13">
                  <c:v>1</c:v>
                </c:pt>
                <c:pt idx="14">
                  <c:v>0.71428571428571419</c:v>
                </c:pt>
                <c:pt idx="15">
                  <c:v>1.2857142857142856</c:v>
                </c:pt>
                <c:pt idx="16">
                  <c:v>1.4285714285714286</c:v>
                </c:pt>
                <c:pt idx="17">
                  <c:v>0.71428571428571419</c:v>
                </c:pt>
                <c:pt idx="18">
                  <c:v>1.7142857142857142</c:v>
                </c:pt>
                <c:pt idx="19">
                  <c:v>1.2857142857142858</c:v>
                </c:pt>
                <c:pt idx="20">
                  <c:v>1</c:v>
                </c:pt>
                <c:pt idx="21">
                  <c:v>0.5714285714285714</c:v>
                </c:pt>
                <c:pt idx="22">
                  <c:v>0.2857142857142857</c:v>
                </c:pt>
                <c:pt idx="23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9915520"/>
        <c:axId val="279925504"/>
        <c:axId val="0"/>
      </c:area3DChart>
      <c:catAx>
        <c:axId val="27991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9255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9925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9155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'!$B$552,'Comptage Vitesse Sens 1 60 '!$D$552,'Comptage Vitesse Sens 1 60 '!$F$552,'Comptage Vitesse Sens 1 60 '!$H$552,'Comptage Vitesse Sens 1 60 '!$J$552,'Comptage Vitesse Sens 1 60 '!$L$552,'Comptage Vitesse Sens 1 60 '!$N$552,'Comptage Vitesse Sens 1 60 '!$P$552,'Comptage Vitesse Sens 1 60 '!$R$552)</c:f>
              <c:numCache>
                <c:formatCode>General</c:formatCode>
                <c:ptCount val="9"/>
                <c:pt idx="0">
                  <c:v>480.28571428571433</c:v>
                </c:pt>
                <c:pt idx="1">
                  <c:v>438.28571428571428</c:v>
                </c:pt>
                <c:pt idx="2">
                  <c:v>51.571428571428584</c:v>
                </c:pt>
                <c:pt idx="3">
                  <c:v>3.8571428571428559</c:v>
                </c:pt>
                <c:pt idx="4">
                  <c:v>0.14285714285714285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9962368"/>
        <c:axId val="279963904"/>
        <c:axId val="0"/>
      </c:bar3DChart>
      <c:catAx>
        <c:axId val="27996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96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9963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9623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'!$C$552,'Comptage Vitesse Sens 1 60 '!$E$552,'Comptage Vitesse Sens 1 60 '!$G$552,'Comptage Vitesse Sens 1 60 '!$I$552,'Comptage Vitesse Sens 1 60 '!$K$552,'Comptage Vitesse Sens 1 60 '!$M$552,'Comptage Vitesse Sens 1 60 '!$O$552,'Comptage Vitesse Sens 1 60 '!$Q$552,'Comptage Vitesse Sens 1 60 '!$S$552)</c:f>
              <c:numCache>
                <c:formatCode>General</c:formatCode>
                <c:ptCount val="9"/>
                <c:pt idx="0">
                  <c:v>13.714285714285714</c:v>
                </c:pt>
                <c:pt idx="1">
                  <c:v>2.9999999999999991</c:v>
                </c:pt>
                <c:pt idx="2">
                  <c:v>0.2857142857142857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0006656"/>
        <c:axId val="280008192"/>
        <c:axId val="0"/>
      </c:bar3DChart>
      <c:catAx>
        <c:axId val="28000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0008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0008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00066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'!$C$32,'Comptage Vitesse Sens 1 60 '!$E$32,'Comptage Vitesse Sens 1 60 '!$G$32,'Comptage Vitesse Sens 1 60 '!$I$32,'Comptage Vitesse Sens 1 60 '!$K$32,'Comptage Vitesse Sens 1 60 '!$M$32,'Comptage Vitesse Sens 1 60 '!$O$32,'Comptage Vitesse Sens 1 60 '!$Q$32,'Comptage Vitesse Sens 1 60 '!$S$32)</c:f>
              <c:numCache>
                <c:formatCode>General</c:formatCode>
                <c:ptCount val="9"/>
                <c:pt idx="0">
                  <c:v>13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7834752"/>
        <c:axId val="278024960"/>
        <c:axId val="0"/>
      </c:bar3DChart>
      <c:catAx>
        <c:axId val="27783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024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8024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78347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'!$B$97,'Comptage Vitesse Sens 1 60 '!$D$97,'Comptage Vitesse Sens 1 60 '!$F$97,'Comptage Vitesse Sens 1 60 '!$H$97,'Comptage Vitesse Sens 1 60 '!$J$97,'Comptage Vitesse Sens 1 60 '!$L$97,'Comptage Vitesse Sens 1 60 '!$N$97,'Comptage Vitesse Sens 1 60 '!$P$97,'Comptage Vitesse Sens 1 60 '!$R$97)</c:f>
              <c:numCache>
                <c:formatCode>General</c:formatCode>
                <c:ptCount val="9"/>
                <c:pt idx="0">
                  <c:v>490</c:v>
                </c:pt>
                <c:pt idx="1">
                  <c:v>459</c:v>
                </c:pt>
                <c:pt idx="2">
                  <c:v>62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769024"/>
        <c:axId val="20770816"/>
        <c:axId val="0"/>
      </c:bar3DChart>
      <c:catAx>
        <c:axId val="2076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70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7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690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'!$T$463:$T$486</c:f>
              <c:numCache>
                <c:formatCode>0</c:formatCode>
                <c:ptCount val="24"/>
                <c:pt idx="0">
                  <c:v>9</c:v>
                </c:pt>
                <c:pt idx="1">
                  <c:v>5.4</c:v>
                </c:pt>
                <c:pt idx="2">
                  <c:v>2.8</c:v>
                </c:pt>
                <c:pt idx="3">
                  <c:v>1.7999999999999998</c:v>
                </c:pt>
                <c:pt idx="4">
                  <c:v>3.6</c:v>
                </c:pt>
                <c:pt idx="5">
                  <c:v>5.8000000000000007</c:v>
                </c:pt>
                <c:pt idx="6">
                  <c:v>12.4</c:v>
                </c:pt>
                <c:pt idx="7">
                  <c:v>26.599999999999998</c:v>
                </c:pt>
                <c:pt idx="8">
                  <c:v>37.199999999999996</c:v>
                </c:pt>
                <c:pt idx="9">
                  <c:v>37.400000000000006</c:v>
                </c:pt>
                <c:pt idx="10">
                  <c:v>51.600000000000009</c:v>
                </c:pt>
                <c:pt idx="11">
                  <c:v>52.4</c:v>
                </c:pt>
                <c:pt idx="12">
                  <c:v>49.2</c:v>
                </c:pt>
                <c:pt idx="13">
                  <c:v>47.2</c:v>
                </c:pt>
                <c:pt idx="14">
                  <c:v>50.999999999999993</c:v>
                </c:pt>
                <c:pt idx="15">
                  <c:v>58.199999999999996</c:v>
                </c:pt>
                <c:pt idx="16">
                  <c:v>93.399999999999991</c:v>
                </c:pt>
                <c:pt idx="17">
                  <c:v>136.4</c:v>
                </c:pt>
                <c:pt idx="18">
                  <c:v>159.80000000000001</c:v>
                </c:pt>
                <c:pt idx="19">
                  <c:v>90.8</c:v>
                </c:pt>
                <c:pt idx="20">
                  <c:v>55.6</c:v>
                </c:pt>
                <c:pt idx="21">
                  <c:v>29.4</c:v>
                </c:pt>
                <c:pt idx="22">
                  <c:v>20.2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'!$B$463</c:f>
              <c:numCache>
                <c:formatCode>0</c:formatCode>
                <c:ptCount val="1"/>
                <c:pt idx="0">
                  <c:v>4.2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9783296"/>
        <c:axId val="279784832"/>
        <c:axId val="0"/>
      </c:area3DChart>
      <c:catAx>
        <c:axId val="27978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7848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9784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97832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'!$U$463:$U$486</c:f>
              <c:numCache>
                <c:formatCode>0</c:formatCode>
                <c:ptCount val="24"/>
                <c:pt idx="0">
                  <c:v>0.2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</c:v>
                </c:pt>
                <c:pt idx="7">
                  <c:v>0.2</c:v>
                </c:pt>
                <c:pt idx="8">
                  <c:v>0.4</c:v>
                </c:pt>
                <c:pt idx="9">
                  <c:v>0.4</c:v>
                </c:pt>
                <c:pt idx="10">
                  <c:v>1.5999999999999999</c:v>
                </c:pt>
                <c:pt idx="11">
                  <c:v>2</c:v>
                </c:pt>
                <c:pt idx="12">
                  <c:v>1.8</c:v>
                </c:pt>
                <c:pt idx="13">
                  <c:v>1.2</c:v>
                </c:pt>
                <c:pt idx="14">
                  <c:v>0.6</c:v>
                </c:pt>
                <c:pt idx="15">
                  <c:v>1.2</c:v>
                </c:pt>
                <c:pt idx="16">
                  <c:v>1.6</c:v>
                </c:pt>
                <c:pt idx="17">
                  <c:v>0.4</c:v>
                </c:pt>
                <c:pt idx="18">
                  <c:v>2</c:v>
                </c:pt>
                <c:pt idx="19">
                  <c:v>1.4</c:v>
                </c:pt>
                <c:pt idx="20">
                  <c:v>1.4</c:v>
                </c:pt>
                <c:pt idx="21">
                  <c:v>0.8</c:v>
                </c:pt>
                <c:pt idx="22">
                  <c:v>0.4</c:v>
                </c:pt>
                <c:pt idx="23">
                  <c:v>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74624"/>
        <c:axId val="21276160"/>
        <c:axId val="0"/>
      </c:area3DChart>
      <c:catAx>
        <c:axId val="2127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761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27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746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'!$B$552,'Comptage Vitesse Sens 1 60 '!$D$552,'Comptage Vitesse Sens 1 60 '!$F$552,'Comptage Vitesse Sens 1 60 '!$H$552,'Comptage Vitesse Sens 1 60 '!$J$552,'Comptage Vitesse Sens 1 60 '!$L$552,'Comptage Vitesse Sens 1 60 '!$N$552,'Comptage Vitesse Sens 1 60 '!$P$552,'Comptage Vitesse Sens 1 60 '!$R$552)</c:f>
              <c:numCache>
                <c:formatCode>General</c:formatCode>
                <c:ptCount val="9"/>
                <c:pt idx="0">
                  <c:v>480.28571428571433</c:v>
                </c:pt>
                <c:pt idx="1">
                  <c:v>438.28571428571428</c:v>
                </c:pt>
                <c:pt idx="2">
                  <c:v>51.571428571428584</c:v>
                </c:pt>
                <c:pt idx="3">
                  <c:v>3.8571428571428559</c:v>
                </c:pt>
                <c:pt idx="4">
                  <c:v>0.14285714285714285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788736"/>
        <c:axId val="20790272"/>
        <c:axId val="0"/>
      </c:bar3DChart>
      <c:catAx>
        <c:axId val="2078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90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90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887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'!$C$552,'Comptage Vitesse Sens 1 60 '!$E$552,'Comptage Vitesse Sens 1 60 '!$G$552,'Comptage Vitesse Sens 1 60 '!$I$552,'Comptage Vitesse Sens 1 60 '!$K$552,'Comptage Vitesse Sens 1 60 '!$M$552,'Comptage Vitesse Sens 1 60 '!$O$552,'Comptage Vitesse Sens 1 60 '!$Q$552,'Comptage Vitesse Sens 1 60 '!$S$552)</c:f>
              <c:numCache>
                <c:formatCode>General</c:formatCode>
                <c:ptCount val="9"/>
                <c:pt idx="0">
                  <c:v>13.714285714285714</c:v>
                </c:pt>
                <c:pt idx="1">
                  <c:v>2.9999999999999991</c:v>
                </c:pt>
                <c:pt idx="2">
                  <c:v>0.2857142857142857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0019712"/>
        <c:axId val="280021248"/>
        <c:axId val="0"/>
      </c:bar3DChart>
      <c:catAx>
        <c:axId val="28001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0021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002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00197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6</c:v>
                </c:pt>
                <c:pt idx="6">
                  <c:v>7</c:v>
                </c:pt>
                <c:pt idx="7">
                  <c:v>29</c:v>
                </c:pt>
                <c:pt idx="8">
                  <c:v>35</c:v>
                </c:pt>
                <c:pt idx="9">
                  <c:v>29</c:v>
                </c:pt>
                <c:pt idx="10">
                  <c:v>49</c:v>
                </c:pt>
                <c:pt idx="11">
                  <c:v>57</c:v>
                </c:pt>
                <c:pt idx="12">
                  <c:v>56</c:v>
                </c:pt>
                <c:pt idx="13">
                  <c:v>33</c:v>
                </c:pt>
                <c:pt idx="14">
                  <c:v>39</c:v>
                </c:pt>
                <c:pt idx="15">
                  <c:v>54</c:v>
                </c:pt>
                <c:pt idx="16">
                  <c:v>80</c:v>
                </c:pt>
                <c:pt idx="17">
                  <c:v>132</c:v>
                </c:pt>
                <c:pt idx="18">
                  <c:v>157</c:v>
                </c:pt>
                <c:pt idx="19">
                  <c:v>94</c:v>
                </c:pt>
                <c:pt idx="20">
                  <c:v>65</c:v>
                </c:pt>
                <c:pt idx="21">
                  <c:v>25</c:v>
                </c:pt>
                <c:pt idx="22">
                  <c:v>19</c:v>
                </c:pt>
                <c:pt idx="2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9820800"/>
        <c:axId val="219822336"/>
        <c:axId val="0"/>
      </c:area3DChart>
      <c:catAx>
        <c:axId val="21982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8223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982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8208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272896"/>
        <c:axId val="220274688"/>
        <c:axId val="0"/>
      </c:area3DChart>
      <c:catAx>
        <c:axId val="22027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274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027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2728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483</c:v>
                </c:pt>
                <c:pt idx="1">
                  <c:v>461</c:v>
                </c:pt>
                <c:pt idx="2">
                  <c:v>40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0282240"/>
        <c:axId val="220308608"/>
        <c:axId val="0"/>
      </c:bar3DChart>
      <c:catAx>
        <c:axId val="2202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308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0308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2822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13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0677248"/>
        <c:axId val="220678784"/>
        <c:axId val="0"/>
      </c:bar3DChart>
      <c:catAx>
        <c:axId val="22067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678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0678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6772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MinB'!$T$73:$T$96</c:f>
              <c:numCache>
                <c:formatCode>General</c:formatCode>
                <c:ptCount val="24"/>
                <c:pt idx="0">
                  <c:v>12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11</c:v>
                </c:pt>
                <c:pt idx="6">
                  <c:v>18</c:v>
                </c:pt>
                <c:pt idx="7">
                  <c:v>25</c:v>
                </c:pt>
                <c:pt idx="8">
                  <c:v>32</c:v>
                </c:pt>
                <c:pt idx="9">
                  <c:v>32</c:v>
                </c:pt>
                <c:pt idx="10">
                  <c:v>36</c:v>
                </c:pt>
                <c:pt idx="11">
                  <c:v>41</c:v>
                </c:pt>
                <c:pt idx="12">
                  <c:v>49</c:v>
                </c:pt>
                <c:pt idx="13">
                  <c:v>43</c:v>
                </c:pt>
                <c:pt idx="14">
                  <c:v>44</c:v>
                </c:pt>
                <c:pt idx="15">
                  <c:v>59</c:v>
                </c:pt>
                <c:pt idx="16">
                  <c:v>84</c:v>
                </c:pt>
                <c:pt idx="17">
                  <c:v>128</c:v>
                </c:pt>
                <c:pt idx="18">
                  <c:v>179</c:v>
                </c:pt>
                <c:pt idx="19">
                  <c:v>86</c:v>
                </c:pt>
                <c:pt idx="20">
                  <c:v>61</c:v>
                </c:pt>
                <c:pt idx="21">
                  <c:v>34</c:v>
                </c:pt>
                <c:pt idx="22">
                  <c:v>21</c:v>
                </c:pt>
                <c:pt idx="2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721920"/>
        <c:axId val="220723456"/>
        <c:axId val="0"/>
      </c:area3DChart>
      <c:catAx>
        <c:axId val="22072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7234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0723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7219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'!$T$73:$T$96</c:f>
              <c:numCache>
                <c:formatCode>General</c:formatCode>
                <c:ptCount val="24"/>
                <c:pt idx="0">
                  <c:v>12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11</c:v>
                </c:pt>
                <c:pt idx="6">
                  <c:v>18</c:v>
                </c:pt>
                <c:pt idx="7">
                  <c:v>25</c:v>
                </c:pt>
                <c:pt idx="8">
                  <c:v>32</c:v>
                </c:pt>
                <c:pt idx="9">
                  <c:v>32</c:v>
                </c:pt>
                <c:pt idx="10">
                  <c:v>36</c:v>
                </c:pt>
                <c:pt idx="11">
                  <c:v>41</c:v>
                </c:pt>
                <c:pt idx="12">
                  <c:v>49</c:v>
                </c:pt>
                <c:pt idx="13">
                  <c:v>43</c:v>
                </c:pt>
                <c:pt idx="14">
                  <c:v>44</c:v>
                </c:pt>
                <c:pt idx="15">
                  <c:v>59</c:v>
                </c:pt>
                <c:pt idx="16">
                  <c:v>84</c:v>
                </c:pt>
                <c:pt idx="17">
                  <c:v>128</c:v>
                </c:pt>
                <c:pt idx="18">
                  <c:v>179</c:v>
                </c:pt>
                <c:pt idx="19">
                  <c:v>86</c:v>
                </c:pt>
                <c:pt idx="20">
                  <c:v>61</c:v>
                </c:pt>
                <c:pt idx="21">
                  <c:v>34</c:v>
                </c:pt>
                <c:pt idx="22">
                  <c:v>21</c:v>
                </c:pt>
                <c:pt idx="2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8059264"/>
        <c:axId val="278061056"/>
        <c:axId val="0"/>
      </c:area3DChart>
      <c:catAx>
        <c:axId val="27805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061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8061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0592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600960"/>
        <c:axId val="220631424"/>
        <c:axId val="0"/>
      </c:area3DChart>
      <c:catAx>
        <c:axId val="22060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631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0631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6009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MinB'!$C$97,'Comptage Vitesse Sens 1 60 MinB'!$E$97,'Comptage Vitesse Sens 1 60 MinB'!$G$97,'Comptage Vitesse Sens 1 60 MinB'!$I$97,'Comptage Vitesse Sens 1 60 MinB'!$K$97,'Comptage Vitesse Sens 1 60 MinB'!$M$97,'Comptage Vitesse Sens 1 60 MinB'!$O$97,'Comptage Vitesse Sens 1 60 MinB'!$Q$97,'Comptage Vitesse Sens 1 60 MinB'!$S$97)</c:f>
              <c:numCache>
                <c:formatCode>General</c:formatCode>
                <c:ptCount val="9"/>
                <c:pt idx="0">
                  <c:v>14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0637440"/>
        <c:axId val="220733440"/>
        <c:axId val="0"/>
      </c:bar3DChart>
      <c:catAx>
        <c:axId val="22063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733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0733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6374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6</c:v>
                </c:pt>
                <c:pt idx="6">
                  <c:v>7</c:v>
                </c:pt>
                <c:pt idx="7">
                  <c:v>29</c:v>
                </c:pt>
                <c:pt idx="8">
                  <c:v>35</c:v>
                </c:pt>
                <c:pt idx="9">
                  <c:v>29</c:v>
                </c:pt>
                <c:pt idx="10">
                  <c:v>49</c:v>
                </c:pt>
                <c:pt idx="11">
                  <c:v>57</c:v>
                </c:pt>
                <c:pt idx="12">
                  <c:v>56</c:v>
                </c:pt>
                <c:pt idx="13">
                  <c:v>33</c:v>
                </c:pt>
                <c:pt idx="14">
                  <c:v>39</c:v>
                </c:pt>
                <c:pt idx="15">
                  <c:v>54</c:v>
                </c:pt>
                <c:pt idx="16">
                  <c:v>80</c:v>
                </c:pt>
                <c:pt idx="17">
                  <c:v>132</c:v>
                </c:pt>
                <c:pt idx="18">
                  <c:v>157</c:v>
                </c:pt>
                <c:pt idx="19">
                  <c:v>94</c:v>
                </c:pt>
                <c:pt idx="20">
                  <c:v>65</c:v>
                </c:pt>
                <c:pt idx="21">
                  <c:v>25</c:v>
                </c:pt>
                <c:pt idx="22">
                  <c:v>19</c:v>
                </c:pt>
                <c:pt idx="2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782592"/>
        <c:axId val="220784128"/>
        <c:axId val="0"/>
      </c:area3DChart>
      <c:catAx>
        <c:axId val="22078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784128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20784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7825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419584"/>
        <c:axId val="220421120"/>
        <c:axId val="0"/>
      </c:area3DChart>
      <c:catAx>
        <c:axId val="22041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42112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220421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4195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483</c:v>
                </c:pt>
                <c:pt idx="1">
                  <c:v>461</c:v>
                </c:pt>
                <c:pt idx="2">
                  <c:v>40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0437120"/>
        <c:axId val="220451200"/>
        <c:axId val="0"/>
      </c:bar3DChart>
      <c:catAx>
        <c:axId val="22043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451200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22045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4371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13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0508544"/>
        <c:axId val="220510080"/>
        <c:axId val="0"/>
      </c:bar3DChart>
      <c:catAx>
        <c:axId val="22050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510080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220510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5085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6</c:v>
                </c:pt>
                <c:pt idx="6">
                  <c:v>7</c:v>
                </c:pt>
                <c:pt idx="7">
                  <c:v>29</c:v>
                </c:pt>
                <c:pt idx="8">
                  <c:v>35</c:v>
                </c:pt>
                <c:pt idx="9">
                  <c:v>29</c:v>
                </c:pt>
                <c:pt idx="10">
                  <c:v>49</c:v>
                </c:pt>
                <c:pt idx="11">
                  <c:v>57</c:v>
                </c:pt>
                <c:pt idx="12">
                  <c:v>56</c:v>
                </c:pt>
                <c:pt idx="13">
                  <c:v>33</c:v>
                </c:pt>
                <c:pt idx="14">
                  <c:v>39</c:v>
                </c:pt>
                <c:pt idx="15">
                  <c:v>54</c:v>
                </c:pt>
                <c:pt idx="16">
                  <c:v>80</c:v>
                </c:pt>
                <c:pt idx="17">
                  <c:v>132</c:v>
                </c:pt>
                <c:pt idx="18">
                  <c:v>157</c:v>
                </c:pt>
                <c:pt idx="19">
                  <c:v>94</c:v>
                </c:pt>
                <c:pt idx="20">
                  <c:v>65</c:v>
                </c:pt>
                <c:pt idx="21">
                  <c:v>25</c:v>
                </c:pt>
                <c:pt idx="22">
                  <c:v>19</c:v>
                </c:pt>
                <c:pt idx="2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543232"/>
        <c:axId val="220545024"/>
        <c:axId val="0"/>
      </c:area3DChart>
      <c:catAx>
        <c:axId val="22054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545024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20545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5432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578176"/>
        <c:axId val="220579712"/>
        <c:axId val="0"/>
      </c:area3DChart>
      <c:catAx>
        <c:axId val="22057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579712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220579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5781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483</c:v>
                </c:pt>
                <c:pt idx="1">
                  <c:v>461</c:v>
                </c:pt>
                <c:pt idx="2">
                  <c:v>40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197824"/>
        <c:axId val="221199360"/>
        <c:axId val="0"/>
      </c:bar3DChart>
      <c:catAx>
        <c:axId val="22119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199360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221199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1978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13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248512"/>
        <c:axId val="221123328"/>
        <c:axId val="0"/>
      </c:bar3DChart>
      <c:catAx>
        <c:axId val="22124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123328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221123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2485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8090112"/>
        <c:axId val="278091648"/>
        <c:axId val="0"/>
      </c:area3DChart>
      <c:catAx>
        <c:axId val="27809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0916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8091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0901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MinB'!$T$138:$T$161</c:f>
              <c:numCache>
                <c:formatCode>General</c:formatCode>
                <c:ptCount val="24"/>
                <c:pt idx="0">
                  <c:v>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14</c:v>
                </c:pt>
                <c:pt idx="7">
                  <c:v>25</c:v>
                </c:pt>
                <c:pt idx="8">
                  <c:v>31</c:v>
                </c:pt>
                <c:pt idx="9">
                  <c:v>36</c:v>
                </c:pt>
                <c:pt idx="10">
                  <c:v>65</c:v>
                </c:pt>
                <c:pt idx="11">
                  <c:v>47</c:v>
                </c:pt>
                <c:pt idx="12">
                  <c:v>46</c:v>
                </c:pt>
                <c:pt idx="13">
                  <c:v>41</c:v>
                </c:pt>
                <c:pt idx="14">
                  <c:v>48</c:v>
                </c:pt>
                <c:pt idx="15">
                  <c:v>57</c:v>
                </c:pt>
                <c:pt idx="16">
                  <c:v>84</c:v>
                </c:pt>
                <c:pt idx="17">
                  <c:v>151</c:v>
                </c:pt>
                <c:pt idx="18">
                  <c:v>136</c:v>
                </c:pt>
                <c:pt idx="19">
                  <c:v>92</c:v>
                </c:pt>
                <c:pt idx="20">
                  <c:v>51</c:v>
                </c:pt>
                <c:pt idx="21">
                  <c:v>31</c:v>
                </c:pt>
                <c:pt idx="22">
                  <c:v>16</c:v>
                </c:pt>
                <c:pt idx="23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164288"/>
        <c:axId val="221165824"/>
        <c:axId val="0"/>
      </c:area3DChart>
      <c:catAx>
        <c:axId val="22116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1658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16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1642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251840"/>
        <c:axId val="221257728"/>
        <c:axId val="0"/>
      </c:area3DChart>
      <c:catAx>
        <c:axId val="22125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2577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257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2518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MinB'!$B$162,'Comptage Vitesse Sens 1 60 MinB'!$D$162,'Comptage Vitesse Sens 1 60 MinB'!$F$162,'Comptage Vitesse Sens 1 60 MinB'!$H$162,'Comptage Vitesse Sens 1 60 MinB'!$J$162,'Comptage Vitesse Sens 1 60 MinB'!$L$162,'Comptage Vitesse Sens 1 60 MinB'!$N$162,'Comptage Vitesse Sens 1 60 MinB'!$P$162,'Comptage Vitesse Sens 1 60 MinB'!$R$162)</c:f>
              <c:numCache>
                <c:formatCode>General</c:formatCode>
                <c:ptCount val="9"/>
                <c:pt idx="0">
                  <c:v>500</c:v>
                </c:pt>
                <c:pt idx="1">
                  <c:v>458</c:v>
                </c:pt>
                <c:pt idx="2">
                  <c:v>59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269376"/>
        <c:axId val="221299840"/>
        <c:axId val="0"/>
      </c:bar3DChart>
      <c:catAx>
        <c:axId val="22126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29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299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2693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MinB'!$C$162,'Comptage Vitesse Sens 1 60 MinB'!$E$162,'Comptage Vitesse Sens 1 60 MinB'!$G$162,'Comptage Vitesse Sens 1 60 MinB'!$I$162,'Comptage Vitesse Sens 1 60 MinB'!$K$162,'Comptage Vitesse Sens 1 60 MinB'!$M$162,'Comptage Vitesse Sens 1 60 MinB'!$O$162,'Comptage Vitesse Sens 1 60 MinB'!$Q$162,'Comptage Vitesse Sens 1 60 MinB'!$S$162)</c:f>
              <c:numCache>
                <c:formatCode>General</c:formatCode>
                <c:ptCount val="9"/>
                <c:pt idx="0">
                  <c:v>16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340800"/>
        <c:axId val="221342336"/>
        <c:axId val="0"/>
      </c:bar3DChart>
      <c:catAx>
        <c:axId val="22134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342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34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3408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MinB'!$T$203:$T$226</c:f>
              <c:numCache>
                <c:formatCode>General</c:formatCode>
                <c:ptCount val="24"/>
                <c:pt idx="0">
                  <c:v>12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5</c:v>
                </c:pt>
                <c:pt idx="6">
                  <c:v>10</c:v>
                </c:pt>
                <c:pt idx="7">
                  <c:v>24</c:v>
                </c:pt>
                <c:pt idx="8">
                  <c:v>46</c:v>
                </c:pt>
                <c:pt idx="9">
                  <c:v>43</c:v>
                </c:pt>
                <c:pt idx="10">
                  <c:v>60</c:v>
                </c:pt>
                <c:pt idx="11">
                  <c:v>62</c:v>
                </c:pt>
                <c:pt idx="12">
                  <c:v>37</c:v>
                </c:pt>
                <c:pt idx="13">
                  <c:v>53</c:v>
                </c:pt>
                <c:pt idx="14">
                  <c:v>54</c:v>
                </c:pt>
                <c:pt idx="15">
                  <c:v>56</c:v>
                </c:pt>
                <c:pt idx="16">
                  <c:v>102</c:v>
                </c:pt>
                <c:pt idx="17">
                  <c:v>136</c:v>
                </c:pt>
                <c:pt idx="18">
                  <c:v>178</c:v>
                </c:pt>
                <c:pt idx="19">
                  <c:v>91</c:v>
                </c:pt>
                <c:pt idx="20">
                  <c:v>53</c:v>
                </c:pt>
                <c:pt idx="21">
                  <c:v>23</c:v>
                </c:pt>
                <c:pt idx="22">
                  <c:v>27</c:v>
                </c:pt>
                <c:pt idx="2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925312"/>
        <c:axId val="220927104"/>
        <c:axId val="0"/>
      </c:area3DChart>
      <c:catAx>
        <c:axId val="22092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927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0927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9253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4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955776"/>
        <c:axId val="220957312"/>
        <c:axId val="0"/>
      </c:area3DChart>
      <c:catAx>
        <c:axId val="22095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9573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0957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9557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MinB'!$B$227,'Comptage Vitesse Sens 1 60 MinB'!$D$227,'Comptage Vitesse Sens 1 60 MinB'!$F$227,'Comptage Vitesse Sens 1 60 MinB'!$H$227,'Comptage Vitesse Sens 1 60 MinB'!$J$227,'Comptage Vitesse Sens 1 60 MinB'!$L$227,'Comptage Vitesse Sens 1 60 MinB'!$N$227,'Comptage Vitesse Sens 1 60 MinB'!$P$227,'Comptage Vitesse Sens 1 60 MinB'!$R$227)</c:f>
              <c:numCache>
                <c:formatCode>General</c:formatCode>
                <c:ptCount val="9"/>
                <c:pt idx="0">
                  <c:v>547</c:v>
                </c:pt>
                <c:pt idx="1">
                  <c:v>478</c:v>
                </c:pt>
                <c:pt idx="2">
                  <c:v>68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0985600"/>
        <c:axId val="220995584"/>
        <c:axId val="0"/>
      </c:bar3DChart>
      <c:catAx>
        <c:axId val="22098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995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0995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9856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MinB'!$C$227,'Comptage Vitesse Sens 1 60 MinB'!$E$227,'Comptage Vitesse Sens 1 60 MinB'!$G$227,'Comptage Vitesse Sens 1 60 MinB'!$I$227,'Comptage Vitesse Sens 1 60 MinB'!$K$227,'Comptage Vitesse Sens 1 60 MinB'!$M$227,'Comptage Vitesse Sens 1 60 MinB'!$O$227,'Comptage Vitesse Sens 1 60 MinB'!$Q$227,'Comptage Vitesse Sens 1 60 MinB'!$S$227)</c:f>
              <c:numCache>
                <c:formatCode>General</c:formatCode>
                <c:ptCount val="9"/>
                <c:pt idx="0">
                  <c:v>19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044736"/>
        <c:axId val="221046272"/>
        <c:axId val="0"/>
      </c:bar3DChart>
      <c:catAx>
        <c:axId val="22104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046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046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0447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MinB'!$T$268:$T$291</c:f>
              <c:numCache>
                <c:formatCode>General</c:formatCode>
                <c:ptCount val="24"/>
                <c:pt idx="0">
                  <c:v>7</c:v>
                </c:pt>
                <c:pt idx="1">
                  <c:v>12</c:v>
                </c:pt>
                <c:pt idx="2">
                  <c:v>5</c:v>
                </c:pt>
                <c:pt idx="3">
                  <c:v>2</c:v>
                </c:pt>
                <c:pt idx="4">
                  <c:v>5</c:v>
                </c:pt>
                <c:pt idx="5">
                  <c:v>4</c:v>
                </c:pt>
                <c:pt idx="6">
                  <c:v>13</c:v>
                </c:pt>
                <c:pt idx="7">
                  <c:v>30</c:v>
                </c:pt>
                <c:pt idx="8">
                  <c:v>42</c:v>
                </c:pt>
                <c:pt idx="9">
                  <c:v>47</c:v>
                </c:pt>
                <c:pt idx="10">
                  <c:v>48</c:v>
                </c:pt>
                <c:pt idx="11">
                  <c:v>55</c:v>
                </c:pt>
                <c:pt idx="12">
                  <c:v>58</c:v>
                </c:pt>
                <c:pt idx="13">
                  <c:v>66</c:v>
                </c:pt>
                <c:pt idx="14">
                  <c:v>70</c:v>
                </c:pt>
                <c:pt idx="15">
                  <c:v>65</c:v>
                </c:pt>
                <c:pt idx="16">
                  <c:v>117</c:v>
                </c:pt>
                <c:pt idx="17">
                  <c:v>135</c:v>
                </c:pt>
                <c:pt idx="18">
                  <c:v>149</c:v>
                </c:pt>
                <c:pt idx="19">
                  <c:v>91</c:v>
                </c:pt>
                <c:pt idx="20">
                  <c:v>48</c:v>
                </c:pt>
                <c:pt idx="21">
                  <c:v>34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390336"/>
        <c:axId val="221391872"/>
        <c:axId val="0"/>
      </c:area3DChart>
      <c:catAx>
        <c:axId val="22139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391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391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3903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4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441024"/>
        <c:axId val="221442816"/>
        <c:axId val="0"/>
      </c:area3DChart>
      <c:catAx>
        <c:axId val="22144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442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442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4410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'!$C$97,'Comptage Vitesse Sens 1 60 '!$E$97,'Comptage Vitesse Sens 1 60 '!$G$97,'Comptage Vitesse Sens 1 60 '!$I$97,'Comptage Vitesse Sens 1 60 '!$K$97,'Comptage Vitesse Sens 1 60 '!$M$97,'Comptage Vitesse Sens 1 60 '!$O$97,'Comptage Vitesse Sens 1 60 '!$Q$97,'Comptage Vitesse Sens 1 60 '!$S$97)</c:f>
              <c:numCache>
                <c:formatCode>General</c:formatCode>
                <c:ptCount val="9"/>
                <c:pt idx="0">
                  <c:v>14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8105088"/>
        <c:axId val="278123264"/>
        <c:axId val="0"/>
      </c:bar3DChart>
      <c:catAx>
        <c:axId val="27810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123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812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1050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MinB'!$B$292,'Comptage Vitesse Sens 1 60 MinB'!$D$292,'Comptage Vitesse Sens 1 60 MinB'!$F$292,'Comptage Vitesse Sens 1 60 MinB'!$H$292,'Comptage Vitesse Sens 1 60 MinB'!$J$292,'Comptage Vitesse Sens 1 60 MinB'!$L$292,'Comptage Vitesse Sens 1 60 MinB'!$N$292,'Comptage Vitesse Sens 1 60 MinB'!$P$292,'Comptage Vitesse Sens 1 60 MinB'!$R$292)</c:f>
              <c:numCache>
                <c:formatCode>General</c:formatCode>
                <c:ptCount val="9"/>
                <c:pt idx="0">
                  <c:v>522</c:v>
                </c:pt>
                <c:pt idx="1">
                  <c:v>550</c:v>
                </c:pt>
                <c:pt idx="2">
                  <c:v>63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499776"/>
        <c:axId val="221501312"/>
        <c:axId val="0"/>
      </c:bar3DChart>
      <c:catAx>
        <c:axId val="22149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501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50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4997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MinB'!$C$292,'Comptage Vitesse Sens 1 60 MinB'!$E$292,'Comptage Vitesse Sens 1 60 MinB'!$G$292,'Comptage Vitesse Sens 1 60 MinB'!$I$292,'Comptage Vitesse Sens 1 60 MinB'!$K$292,'Comptage Vitesse Sens 1 60 MinB'!$M$292,'Comptage Vitesse Sens 1 60 MinB'!$O$292,'Comptage Vitesse Sens 1 60 MinB'!$Q$292,'Comptage Vitesse Sens 1 60 MinB'!$S$292)</c:f>
              <c:numCache>
                <c:formatCode>General</c:formatCode>
                <c:ptCount val="9"/>
                <c:pt idx="0">
                  <c:v>12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529984"/>
        <c:axId val="221531520"/>
        <c:axId val="0"/>
      </c:bar3DChart>
      <c:catAx>
        <c:axId val="22152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531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531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5299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MinB'!$T$333:$T$356</c:f>
              <c:numCache>
                <c:formatCode>General</c:formatCode>
                <c:ptCount val="24"/>
                <c:pt idx="0">
                  <c:v>20</c:v>
                </c:pt>
                <c:pt idx="1">
                  <c:v>15</c:v>
                </c:pt>
                <c:pt idx="2">
                  <c:v>8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8</c:v>
                </c:pt>
                <c:pt idx="7">
                  <c:v>14</c:v>
                </c:pt>
                <c:pt idx="8">
                  <c:v>19</c:v>
                </c:pt>
                <c:pt idx="9">
                  <c:v>25</c:v>
                </c:pt>
                <c:pt idx="10">
                  <c:v>57</c:v>
                </c:pt>
                <c:pt idx="11">
                  <c:v>57</c:v>
                </c:pt>
                <c:pt idx="12">
                  <c:v>59</c:v>
                </c:pt>
                <c:pt idx="13">
                  <c:v>59</c:v>
                </c:pt>
                <c:pt idx="14">
                  <c:v>55</c:v>
                </c:pt>
                <c:pt idx="15">
                  <c:v>60</c:v>
                </c:pt>
                <c:pt idx="16">
                  <c:v>48</c:v>
                </c:pt>
                <c:pt idx="17">
                  <c:v>65</c:v>
                </c:pt>
                <c:pt idx="18">
                  <c:v>70</c:v>
                </c:pt>
                <c:pt idx="19">
                  <c:v>54</c:v>
                </c:pt>
                <c:pt idx="20">
                  <c:v>38</c:v>
                </c:pt>
                <c:pt idx="21">
                  <c:v>25</c:v>
                </c:pt>
                <c:pt idx="22">
                  <c:v>26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565312"/>
        <c:axId val="221566848"/>
        <c:axId val="0"/>
      </c:area3DChart>
      <c:catAx>
        <c:axId val="22156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5668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566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5653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620096"/>
        <c:axId val="221621632"/>
        <c:axId val="0"/>
      </c:area3DChart>
      <c:catAx>
        <c:axId val="22162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621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62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6200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MinB'!$B$357,'Comptage Vitesse Sens 1 60 MinB'!$D$357,'Comptage Vitesse Sens 1 60 MinB'!$F$357,'Comptage Vitesse Sens 1 60 MinB'!$H$357,'Comptage Vitesse Sens 1 60 MinB'!$J$357,'Comptage Vitesse Sens 1 60 MinB'!$L$357,'Comptage Vitesse Sens 1 60 MinB'!$N$357,'Comptage Vitesse Sens 1 60 MinB'!$P$357,'Comptage Vitesse Sens 1 60 MinB'!$R$357)</c:f>
              <c:numCache>
                <c:formatCode>General</c:formatCode>
                <c:ptCount val="9"/>
                <c:pt idx="0">
                  <c:v>413</c:v>
                </c:pt>
                <c:pt idx="1">
                  <c:v>351</c:v>
                </c:pt>
                <c:pt idx="2">
                  <c:v>37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776896"/>
        <c:axId val="221782784"/>
        <c:axId val="0"/>
      </c:bar3DChart>
      <c:catAx>
        <c:axId val="22177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782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78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7768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MinB'!$C$357,'Comptage Vitesse Sens 1 60 MinB'!$E$357,'Comptage Vitesse Sens 1 60 MinB'!$G$357,'Comptage Vitesse Sens 1 60 MinB'!$I$357,'Comptage Vitesse Sens 1 60 MinB'!$K$357,'Comptage Vitesse Sens 1 60 MinB'!$M$357,'Comptage Vitesse Sens 1 60 MinB'!$O$357,'Comptage Vitesse Sens 1 60 MinB'!$Q$357,'Comptage Vitesse Sens 1 60 MinB'!$S$357)</c:f>
              <c:numCache>
                <c:formatCode>General</c:formatCode>
                <c:ptCount val="9"/>
                <c:pt idx="0">
                  <c:v>10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823744"/>
        <c:axId val="221825280"/>
        <c:axId val="0"/>
      </c:bar3DChart>
      <c:catAx>
        <c:axId val="22182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825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825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8237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MinB'!$T$398:$T$421</c:f>
              <c:numCache>
                <c:formatCode>General</c:formatCode>
                <c:ptCount val="24"/>
                <c:pt idx="0">
                  <c:v>22</c:v>
                </c:pt>
                <c:pt idx="1">
                  <c:v>15</c:v>
                </c:pt>
                <c:pt idx="2">
                  <c:v>9</c:v>
                </c:pt>
                <c:pt idx="3">
                  <c:v>18</c:v>
                </c:pt>
                <c:pt idx="4">
                  <c:v>9</c:v>
                </c:pt>
                <c:pt idx="5">
                  <c:v>7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45</c:v>
                </c:pt>
                <c:pt idx="10">
                  <c:v>36</c:v>
                </c:pt>
                <c:pt idx="11">
                  <c:v>60</c:v>
                </c:pt>
                <c:pt idx="12">
                  <c:v>75</c:v>
                </c:pt>
                <c:pt idx="13">
                  <c:v>62</c:v>
                </c:pt>
                <c:pt idx="14">
                  <c:v>41</c:v>
                </c:pt>
                <c:pt idx="15">
                  <c:v>51</c:v>
                </c:pt>
                <c:pt idx="16">
                  <c:v>49</c:v>
                </c:pt>
                <c:pt idx="17">
                  <c:v>48</c:v>
                </c:pt>
                <c:pt idx="18">
                  <c:v>61</c:v>
                </c:pt>
                <c:pt idx="19">
                  <c:v>43</c:v>
                </c:pt>
                <c:pt idx="20">
                  <c:v>28</c:v>
                </c:pt>
                <c:pt idx="21">
                  <c:v>26</c:v>
                </c:pt>
                <c:pt idx="22">
                  <c:v>18</c:v>
                </c:pt>
                <c:pt idx="2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862528"/>
        <c:axId val="221864320"/>
        <c:axId val="0"/>
      </c:area3DChart>
      <c:catAx>
        <c:axId val="22186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864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864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8625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MinB'!$U$398:$U$421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892992"/>
        <c:axId val="221894528"/>
        <c:axId val="0"/>
      </c:area3DChart>
      <c:catAx>
        <c:axId val="22189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894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894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8929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MinB'!$B$422,'Comptage Vitesse Sens 1 60 MinB'!$D$422,'Comptage Vitesse Sens 1 60 MinB'!$F$422,'Comptage Vitesse Sens 1 60 MinB'!$H$422,'Comptage Vitesse Sens 1 60 MinB'!$J$422,'Comptage Vitesse Sens 1 60 MinB'!$L$422,'Comptage Vitesse Sens 1 60 MinB'!$N$422,'Comptage Vitesse Sens 1 60 MinB'!$P$422,'Comptage Vitesse Sens 1 60 MinB'!$R$422)</c:f>
              <c:numCache>
                <c:formatCode>General</c:formatCode>
                <c:ptCount val="9"/>
                <c:pt idx="0">
                  <c:v>407</c:v>
                </c:pt>
                <c:pt idx="1">
                  <c:v>311</c:v>
                </c:pt>
                <c:pt idx="2">
                  <c:v>32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947392"/>
        <c:axId val="221948928"/>
        <c:axId val="0"/>
      </c:bar3DChart>
      <c:catAx>
        <c:axId val="22194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948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948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9473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MinB'!$C$422,'Comptage Vitesse Sens 1 60 MinB'!$E$422,'Comptage Vitesse Sens 1 60 MinB'!$G$422,'Comptage Vitesse Sens 1 60 MinB'!$I$422,'Comptage Vitesse Sens 1 60 MinB'!$K$422,'Comptage Vitesse Sens 1 60 MinB'!$M$422,'Comptage Vitesse Sens 1 60 MinB'!$O$422,'Comptage Vitesse Sens 1 60 MinB'!$Q$422,'Comptage Vitesse Sens 1 60 MinB'!$S$422)</c:f>
              <c:numCache>
                <c:formatCode>General</c:formatCode>
                <c:ptCount val="9"/>
                <c:pt idx="0">
                  <c:v>12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2305280"/>
        <c:axId val="222311168"/>
        <c:axId val="0"/>
      </c:bar3DChart>
      <c:catAx>
        <c:axId val="22230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311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2311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3052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'!$T$8:$T$31</c:f>
              <c:numCache>
                <c:formatCode>General</c:formatCode>
                <c:ptCount val="24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6</c:v>
                </c:pt>
                <c:pt idx="6">
                  <c:v>7</c:v>
                </c:pt>
                <c:pt idx="7">
                  <c:v>29</c:v>
                </c:pt>
                <c:pt idx="8">
                  <c:v>35</c:v>
                </c:pt>
                <c:pt idx="9">
                  <c:v>29</c:v>
                </c:pt>
                <c:pt idx="10">
                  <c:v>49</c:v>
                </c:pt>
                <c:pt idx="11">
                  <c:v>57</c:v>
                </c:pt>
                <c:pt idx="12">
                  <c:v>56</c:v>
                </c:pt>
                <c:pt idx="13">
                  <c:v>33</c:v>
                </c:pt>
                <c:pt idx="14">
                  <c:v>39</c:v>
                </c:pt>
                <c:pt idx="15">
                  <c:v>54</c:v>
                </c:pt>
                <c:pt idx="16">
                  <c:v>80</c:v>
                </c:pt>
                <c:pt idx="17">
                  <c:v>132</c:v>
                </c:pt>
                <c:pt idx="18">
                  <c:v>157</c:v>
                </c:pt>
                <c:pt idx="19">
                  <c:v>94</c:v>
                </c:pt>
                <c:pt idx="20">
                  <c:v>65</c:v>
                </c:pt>
                <c:pt idx="21">
                  <c:v>25</c:v>
                </c:pt>
                <c:pt idx="22">
                  <c:v>19</c:v>
                </c:pt>
                <c:pt idx="2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8169472"/>
        <c:axId val="278171008"/>
        <c:axId val="0"/>
      </c:area3DChart>
      <c:catAx>
        <c:axId val="2781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171008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78171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1694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MinB'!$T$528:$T$551</c:f>
              <c:numCache>
                <c:formatCode>0</c:formatCode>
                <c:ptCount val="24"/>
                <c:pt idx="0">
                  <c:v>12.428571428571427</c:v>
                </c:pt>
                <c:pt idx="1">
                  <c:v>8.1428571428571423</c:v>
                </c:pt>
                <c:pt idx="2">
                  <c:v>4.4285714285714279</c:v>
                </c:pt>
                <c:pt idx="3">
                  <c:v>4.2857142857142856</c:v>
                </c:pt>
                <c:pt idx="4">
                  <c:v>4.4285714285714288</c:v>
                </c:pt>
                <c:pt idx="5">
                  <c:v>5.2857142857142865</c:v>
                </c:pt>
                <c:pt idx="6">
                  <c:v>10.571428571428571</c:v>
                </c:pt>
                <c:pt idx="7">
                  <c:v>21.571428571428569</c:v>
                </c:pt>
                <c:pt idx="8">
                  <c:v>30.142857142857142</c:v>
                </c:pt>
                <c:pt idx="9">
                  <c:v>36.714285714285715</c:v>
                </c:pt>
                <c:pt idx="10">
                  <c:v>50.142857142857146</c:v>
                </c:pt>
                <c:pt idx="11">
                  <c:v>54.142857142857146</c:v>
                </c:pt>
                <c:pt idx="12">
                  <c:v>54.285714285714292</c:v>
                </c:pt>
                <c:pt idx="13">
                  <c:v>51</c:v>
                </c:pt>
                <c:pt idx="14">
                  <c:v>50.142857142857146</c:v>
                </c:pt>
                <c:pt idx="15">
                  <c:v>57.428571428571423</c:v>
                </c:pt>
                <c:pt idx="16">
                  <c:v>80.571428571428569</c:v>
                </c:pt>
                <c:pt idx="17">
                  <c:v>113.57142857142858</c:v>
                </c:pt>
                <c:pt idx="18">
                  <c:v>132.85714285714286</c:v>
                </c:pt>
                <c:pt idx="19">
                  <c:v>78.714285714285722</c:v>
                </c:pt>
                <c:pt idx="20">
                  <c:v>49.142857142857146</c:v>
                </c:pt>
                <c:pt idx="21">
                  <c:v>28.285714285714285</c:v>
                </c:pt>
                <c:pt idx="22">
                  <c:v>20.714285714285712</c:v>
                </c:pt>
                <c:pt idx="23">
                  <c:v>15.142857142857144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2352512"/>
        <c:axId val="222354048"/>
        <c:axId val="0"/>
      </c:area3DChart>
      <c:catAx>
        <c:axId val="2223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354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2354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3525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MinB'!$U$528:$U$551</c:f>
              <c:numCache>
                <c:formatCode>0</c:formatCode>
                <c:ptCount val="24"/>
                <c:pt idx="0">
                  <c:v>0.2857142857142857</c:v>
                </c:pt>
                <c:pt idx="1">
                  <c:v>0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0.42857142857142855</c:v>
                </c:pt>
                <c:pt idx="7">
                  <c:v>0.2857142857142857</c:v>
                </c:pt>
                <c:pt idx="8">
                  <c:v>0.42857142857142855</c:v>
                </c:pt>
                <c:pt idx="9">
                  <c:v>0.2857142857142857</c:v>
                </c:pt>
                <c:pt idx="10">
                  <c:v>1.4285714285714286</c:v>
                </c:pt>
                <c:pt idx="11">
                  <c:v>1.7142857142857142</c:v>
                </c:pt>
                <c:pt idx="12">
                  <c:v>1.7142857142857144</c:v>
                </c:pt>
                <c:pt idx="13">
                  <c:v>1</c:v>
                </c:pt>
                <c:pt idx="14">
                  <c:v>0.71428571428571419</c:v>
                </c:pt>
                <c:pt idx="15">
                  <c:v>1.2857142857142856</c:v>
                </c:pt>
                <c:pt idx="16">
                  <c:v>1.4285714285714286</c:v>
                </c:pt>
                <c:pt idx="17">
                  <c:v>0.71428571428571419</c:v>
                </c:pt>
                <c:pt idx="18">
                  <c:v>1.7142857142857142</c:v>
                </c:pt>
                <c:pt idx="19">
                  <c:v>1.2857142857142858</c:v>
                </c:pt>
                <c:pt idx="20">
                  <c:v>1</c:v>
                </c:pt>
                <c:pt idx="21">
                  <c:v>0.5714285714285714</c:v>
                </c:pt>
                <c:pt idx="22">
                  <c:v>0.2857142857142857</c:v>
                </c:pt>
                <c:pt idx="23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2120576"/>
        <c:axId val="222122368"/>
        <c:axId val="0"/>
      </c:area3DChart>
      <c:catAx>
        <c:axId val="22212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1223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212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1205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480.28571428571433</c:v>
                </c:pt>
                <c:pt idx="1">
                  <c:v>438.28571428571428</c:v>
                </c:pt>
                <c:pt idx="2">
                  <c:v>51.571428571428584</c:v>
                </c:pt>
                <c:pt idx="3">
                  <c:v>3.8571428571428559</c:v>
                </c:pt>
                <c:pt idx="4">
                  <c:v>0.14285714285714285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2154752"/>
        <c:axId val="222156288"/>
        <c:axId val="0"/>
      </c:bar3DChart>
      <c:catAx>
        <c:axId val="22215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15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2156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1547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13.714285714285714</c:v>
                </c:pt>
                <c:pt idx="1">
                  <c:v>2.9999999999999991</c:v>
                </c:pt>
                <c:pt idx="2">
                  <c:v>0.2857142857142857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2217728"/>
        <c:axId val="222219264"/>
        <c:axId val="0"/>
      </c:bar3DChart>
      <c:catAx>
        <c:axId val="22221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21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2219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2177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MinB'!$B$97,'Comptage Vitesse Sens 1 60 MinB'!$D$97,'Comptage Vitesse Sens 1 60 MinB'!$F$97,'Comptage Vitesse Sens 1 60 MinB'!$H$97,'Comptage Vitesse Sens 1 60 MinB'!$J$97,'Comptage Vitesse Sens 1 60 MinB'!$L$97,'Comptage Vitesse Sens 1 60 MinB'!$N$97,'Comptage Vitesse Sens 1 60 MinB'!$P$97,'Comptage Vitesse Sens 1 60 MinB'!$R$97)</c:f>
              <c:numCache>
                <c:formatCode>General</c:formatCode>
                <c:ptCount val="9"/>
                <c:pt idx="0">
                  <c:v>490</c:v>
                </c:pt>
                <c:pt idx="1">
                  <c:v>459</c:v>
                </c:pt>
                <c:pt idx="2">
                  <c:v>62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2637056"/>
        <c:axId val="222638848"/>
        <c:axId val="0"/>
      </c:bar3DChart>
      <c:catAx>
        <c:axId val="22263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638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263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6370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MinB'!$T$463:$T$486</c:f>
              <c:numCache>
                <c:formatCode>0</c:formatCode>
                <c:ptCount val="24"/>
                <c:pt idx="0">
                  <c:v>9</c:v>
                </c:pt>
                <c:pt idx="1">
                  <c:v>5.4</c:v>
                </c:pt>
                <c:pt idx="2">
                  <c:v>2.8</c:v>
                </c:pt>
                <c:pt idx="3">
                  <c:v>1.7999999999999998</c:v>
                </c:pt>
                <c:pt idx="4">
                  <c:v>3.6</c:v>
                </c:pt>
                <c:pt idx="5">
                  <c:v>5.8000000000000007</c:v>
                </c:pt>
                <c:pt idx="6">
                  <c:v>12.4</c:v>
                </c:pt>
                <c:pt idx="7">
                  <c:v>26.599999999999998</c:v>
                </c:pt>
                <c:pt idx="8">
                  <c:v>37.199999999999996</c:v>
                </c:pt>
                <c:pt idx="9">
                  <c:v>37.400000000000006</c:v>
                </c:pt>
                <c:pt idx="10">
                  <c:v>51.600000000000009</c:v>
                </c:pt>
                <c:pt idx="11">
                  <c:v>52.4</c:v>
                </c:pt>
                <c:pt idx="12">
                  <c:v>49.2</c:v>
                </c:pt>
                <c:pt idx="13">
                  <c:v>47.2</c:v>
                </c:pt>
                <c:pt idx="14">
                  <c:v>50.999999999999993</c:v>
                </c:pt>
                <c:pt idx="15">
                  <c:v>58.199999999999996</c:v>
                </c:pt>
                <c:pt idx="16">
                  <c:v>93.399999999999991</c:v>
                </c:pt>
                <c:pt idx="17">
                  <c:v>136.4</c:v>
                </c:pt>
                <c:pt idx="18">
                  <c:v>159.80000000000001</c:v>
                </c:pt>
                <c:pt idx="19">
                  <c:v>90.8</c:v>
                </c:pt>
                <c:pt idx="20">
                  <c:v>55.6</c:v>
                </c:pt>
                <c:pt idx="21">
                  <c:v>29.4</c:v>
                </c:pt>
                <c:pt idx="22">
                  <c:v>20.2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MinB'!$B$463</c:f>
              <c:numCache>
                <c:formatCode>0</c:formatCode>
                <c:ptCount val="1"/>
                <c:pt idx="0">
                  <c:v>4.2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2681344"/>
        <c:axId val="222683136"/>
        <c:axId val="0"/>
      </c:area3DChart>
      <c:catAx>
        <c:axId val="22268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6831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2683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6813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MinB'!$U$463:$U$486</c:f>
              <c:numCache>
                <c:formatCode>0</c:formatCode>
                <c:ptCount val="24"/>
                <c:pt idx="0">
                  <c:v>0.2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</c:v>
                </c:pt>
                <c:pt idx="7">
                  <c:v>0.2</c:v>
                </c:pt>
                <c:pt idx="8">
                  <c:v>0.4</c:v>
                </c:pt>
                <c:pt idx="9">
                  <c:v>0.4</c:v>
                </c:pt>
                <c:pt idx="10">
                  <c:v>1.5999999999999999</c:v>
                </c:pt>
                <c:pt idx="11">
                  <c:v>2</c:v>
                </c:pt>
                <c:pt idx="12">
                  <c:v>1.8</c:v>
                </c:pt>
                <c:pt idx="13">
                  <c:v>1.2</c:v>
                </c:pt>
                <c:pt idx="14">
                  <c:v>0.6</c:v>
                </c:pt>
                <c:pt idx="15">
                  <c:v>1.2</c:v>
                </c:pt>
                <c:pt idx="16">
                  <c:v>1.6</c:v>
                </c:pt>
                <c:pt idx="17">
                  <c:v>0.4</c:v>
                </c:pt>
                <c:pt idx="18">
                  <c:v>2</c:v>
                </c:pt>
                <c:pt idx="19">
                  <c:v>1.4</c:v>
                </c:pt>
                <c:pt idx="20">
                  <c:v>1.4</c:v>
                </c:pt>
                <c:pt idx="21">
                  <c:v>0.8</c:v>
                </c:pt>
                <c:pt idx="22">
                  <c:v>0.4</c:v>
                </c:pt>
                <c:pt idx="23">
                  <c:v>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2711808"/>
        <c:axId val="222713344"/>
        <c:axId val="0"/>
      </c:area3DChart>
      <c:catAx>
        <c:axId val="22271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7133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271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7118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480.28571428571433</c:v>
                </c:pt>
                <c:pt idx="1">
                  <c:v>438.28571428571428</c:v>
                </c:pt>
                <c:pt idx="2">
                  <c:v>51.571428571428584</c:v>
                </c:pt>
                <c:pt idx="3">
                  <c:v>3.8571428571428559</c:v>
                </c:pt>
                <c:pt idx="4">
                  <c:v>0.14285714285714285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2749824"/>
        <c:axId val="222751360"/>
        <c:axId val="0"/>
      </c:bar3DChart>
      <c:catAx>
        <c:axId val="22274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751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275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7498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13.714285714285714</c:v>
                </c:pt>
                <c:pt idx="1">
                  <c:v>2.9999999999999991</c:v>
                </c:pt>
                <c:pt idx="2">
                  <c:v>0.2857142857142857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2402816"/>
        <c:axId val="222404608"/>
        <c:axId val="0"/>
      </c:bar3DChart>
      <c:catAx>
        <c:axId val="22240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404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2404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4028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8269312"/>
        <c:axId val="278271104"/>
        <c:axId val="0"/>
      </c:area3DChart>
      <c:catAx>
        <c:axId val="27826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271104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27827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82693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13" Type="http://schemas.openxmlformats.org/officeDocument/2006/relationships/chart" Target="../charts/chart57.xml"/><Relationship Id="rId18" Type="http://schemas.openxmlformats.org/officeDocument/2006/relationships/chart" Target="../charts/chart62.xml"/><Relationship Id="rId26" Type="http://schemas.openxmlformats.org/officeDocument/2006/relationships/chart" Target="../charts/chart70.xml"/><Relationship Id="rId39" Type="http://schemas.openxmlformats.org/officeDocument/2006/relationships/chart" Target="../charts/chart83.xml"/><Relationship Id="rId3" Type="http://schemas.openxmlformats.org/officeDocument/2006/relationships/chart" Target="../charts/chart47.xml"/><Relationship Id="rId21" Type="http://schemas.openxmlformats.org/officeDocument/2006/relationships/chart" Target="../charts/chart65.xml"/><Relationship Id="rId34" Type="http://schemas.openxmlformats.org/officeDocument/2006/relationships/chart" Target="../charts/chart78.xml"/><Relationship Id="rId42" Type="http://schemas.openxmlformats.org/officeDocument/2006/relationships/chart" Target="../charts/chart86.xml"/><Relationship Id="rId7" Type="http://schemas.openxmlformats.org/officeDocument/2006/relationships/chart" Target="../charts/chart51.xml"/><Relationship Id="rId12" Type="http://schemas.openxmlformats.org/officeDocument/2006/relationships/chart" Target="../charts/chart56.xml"/><Relationship Id="rId17" Type="http://schemas.openxmlformats.org/officeDocument/2006/relationships/chart" Target="../charts/chart61.xml"/><Relationship Id="rId25" Type="http://schemas.openxmlformats.org/officeDocument/2006/relationships/chart" Target="../charts/chart69.xml"/><Relationship Id="rId33" Type="http://schemas.openxmlformats.org/officeDocument/2006/relationships/chart" Target="../charts/chart77.xml"/><Relationship Id="rId38" Type="http://schemas.openxmlformats.org/officeDocument/2006/relationships/chart" Target="../charts/chart82.xml"/><Relationship Id="rId2" Type="http://schemas.openxmlformats.org/officeDocument/2006/relationships/chart" Target="../charts/chart46.xml"/><Relationship Id="rId16" Type="http://schemas.openxmlformats.org/officeDocument/2006/relationships/chart" Target="../charts/chart60.xml"/><Relationship Id="rId20" Type="http://schemas.openxmlformats.org/officeDocument/2006/relationships/chart" Target="../charts/chart64.xml"/><Relationship Id="rId29" Type="http://schemas.openxmlformats.org/officeDocument/2006/relationships/chart" Target="../charts/chart73.xml"/><Relationship Id="rId41" Type="http://schemas.openxmlformats.org/officeDocument/2006/relationships/chart" Target="../charts/chart85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24" Type="http://schemas.openxmlformats.org/officeDocument/2006/relationships/chart" Target="../charts/chart68.xml"/><Relationship Id="rId32" Type="http://schemas.openxmlformats.org/officeDocument/2006/relationships/chart" Target="../charts/chart76.xml"/><Relationship Id="rId37" Type="http://schemas.openxmlformats.org/officeDocument/2006/relationships/chart" Target="../charts/chart81.xml"/><Relationship Id="rId40" Type="http://schemas.openxmlformats.org/officeDocument/2006/relationships/chart" Target="../charts/chart84.xml"/><Relationship Id="rId5" Type="http://schemas.openxmlformats.org/officeDocument/2006/relationships/chart" Target="../charts/chart49.xml"/><Relationship Id="rId15" Type="http://schemas.openxmlformats.org/officeDocument/2006/relationships/chart" Target="../charts/chart59.xml"/><Relationship Id="rId23" Type="http://schemas.openxmlformats.org/officeDocument/2006/relationships/chart" Target="../charts/chart67.xml"/><Relationship Id="rId28" Type="http://schemas.openxmlformats.org/officeDocument/2006/relationships/chart" Target="../charts/chart72.xml"/><Relationship Id="rId36" Type="http://schemas.openxmlformats.org/officeDocument/2006/relationships/chart" Target="../charts/chart80.xml"/><Relationship Id="rId10" Type="http://schemas.openxmlformats.org/officeDocument/2006/relationships/chart" Target="../charts/chart54.xml"/><Relationship Id="rId19" Type="http://schemas.openxmlformats.org/officeDocument/2006/relationships/chart" Target="../charts/chart63.xml"/><Relationship Id="rId31" Type="http://schemas.openxmlformats.org/officeDocument/2006/relationships/chart" Target="../charts/chart75.xml"/><Relationship Id="rId44" Type="http://schemas.openxmlformats.org/officeDocument/2006/relationships/chart" Target="../charts/chart88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14" Type="http://schemas.openxmlformats.org/officeDocument/2006/relationships/chart" Target="../charts/chart58.xml"/><Relationship Id="rId22" Type="http://schemas.openxmlformats.org/officeDocument/2006/relationships/chart" Target="../charts/chart66.xml"/><Relationship Id="rId27" Type="http://schemas.openxmlformats.org/officeDocument/2006/relationships/chart" Target="../charts/chart71.xml"/><Relationship Id="rId30" Type="http://schemas.openxmlformats.org/officeDocument/2006/relationships/chart" Target="../charts/chart74.xml"/><Relationship Id="rId35" Type="http://schemas.openxmlformats.org/officeDocument/2006/relationships/chart" Target="../charts/chart79.xml"/><Relationship Id="rId43" Type="http://schemas.openxmlformats.org/officeDocument/2006/relationships/chart" Target="../charts/chart8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14289</xdr:colOff>
      <xdr:row>14</xdr:row>
      <xdr:rowOff>14287</xdr:rowOff>
    </xdr:from>
    <xdr:to>
      <xdr:col>13</xdr:col>
      <xdr:colOff>4764</xdr:colOff>
      <xdr:row>36</xdr:row>
      <xdr:rowOff>123825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81AAA08B-E99F-48B2-B247-B38FCE5DA6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429"/>
        <a:stretch/>
      </xdr:blipFill>
      <xdr:spPr>
        <a:xfrm>
          <a:off x="14289" y="2757487"/>
          <a:ext cx="6724650" cy="3567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90488</xdr:colOff>
      <xdr:row>6</xdr:row>
      <xdr:rowOff>208682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6C16D56A-0A0C-438E-A491-F6D973FE8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38288" cy="13088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14</xdr:row>
      <xdr:rowOff>80963</xdr:rowOff>
    </xdr:from>
    <xdr:to>
      <xdr:col>12</xdr:col>
      <xdr:colOff>377679</xdr:colOff>
      <xdr:row>19</xdr:row>
      <xdr:rowOff>19080</xdr:rowOff>
    </xdr:to>
    <xdr:pic>
      <xdr:nvPicPr>
        <xdr:cNvPr id="19" name="Image 18">
          <a:extLst>
            <a:ext uri="{FF2B5EF4-FFF2-40B4-BE49-F238E27FC236}">
              <a16:creationId xmlns="" xmlns:a16="http://schemas.microsoft.com/office/drawing/2014/main" id="{F26A32FE-A457-442D-8D47-CDA8CE4BE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24550" y="2824163"/>
          <a:ext cx="720579" cy="723930"/>
        </a:xfrm>
        <a:prstGeom prst="rect">
          <a:avLst/>
        </a:prstGeom>
      </xdr:spPr>
    </xdr:pic>
    <xdr:clientData/>
  </xdr:twoCellAnchor>
  <xdr:twoCellAnchor editAs="oneCell">
    <xdr:from>
      <xdr:col>7</xdr:col>
      <xdr:colOff>71438</xdr:colOff>
      <xdr:row>24</xdr:row>
      <xdr:rowOff>147638</xdr:rowOff>
    </xdr:from>
    <xdr:to>
      <xdr:col>12</xdr:col>
      <xdr:colOff>447086</xdr:colOff>
      <xdr:row>36</xdr:row>
      <xdr:rowOff>135706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D00B7759-66AD-4179-8D5F-319B7D8D0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4813" y="4462463"/>
          <a:ext cx="2499723" cy="1874018"/>
        </a:xfrm>
        <a:prstGeom prst="rect">
          <a:avLst/>
        </a:prstGeom>
      </xdr:spPr>
    </xdr:pic>
    <xdr:clientData/>
  </xdr:twoCellAnchor>
  <xdr:twoCellAnchor>
    <xdr:from>
      <xdr:col>0</xdr:col>
      <xdr:colOff>1295401</xdr:colOff>
      <xdr:row>23</xdr:row>
      <xdr:rowOff>28575</xdr:rowOff>
    </xdr:from>
    <xdr:to>
      <xdr:col>1</xdr:col>
      <xdr:colOff>76201</xdr:colOff>
      <xdr:row>25</xdr:row>
      <xdr:rowOff>38100</xdr:rowOff>
    </xdr:to>
    <xdr:sp macro="" textlink="">
      <xdr:nvSpPr>
        <xdr:cNvPr id="9" name="Flèche : angle droit 8">
          <a:extLst>
            <a:ext uri="{FF2B5EF4-FFF2-40B4-BE49-F238E27FC236}">
              <a16:creationId xmlns="" xmlns:a16="http://schemas.microsoft.com/office/drawing/2014/main" id="{283F3BF3-1760-4AA8-9175-7D03EFCFBD09}"/>
            </a:ext>
          </a:extLst>
        </xdr:cNvPr>
        <xdr:cNvSpPr/>
      </xdr:nvSpPr>
      <xdr:spPr bwMode="auto">
        <a:xfrm rot="6992423">
          <a:off x="1247776" y="4233863"/>
          <a:ext cx="323850" cy="228600"/>
        </a:xfrm>
        <a:prstGeom prst="bentUpArrow">
          <a:avLst/>
        </a:prstGeom>
        <a:solidFill>
          <a:srgbClr val="FF0000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3" name="Texte 2">
          <a:extLst>
            <a:ext uri="{FF2B5EF4-FFF2-40B4-BE49-F238E27FC236}">
              <a16:creationId xmlns=""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812165" y="6323330"/>
          <a:ext cx="2043430" cy="2015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5" name="Texte 4">
          <a:extLst>
            <a:ext uri="{FF2B5EF4-FFF2-40B4-BE49-F238E27FC236}">
              <a16:creationId xmlns=""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824095" y="6321425"/>
          <a:ext cx="1818031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6" name="Chart 7">
          <a:extLst>
            <a:ext uri="{FF2B5EF4-FFF2-40B4-BE49-F238E27FC236}">
              <a16:creationId xmlns=""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7" name="Texte 10">
          <a:extLst>
            <a:ext uri="{FF2B5EF4-FFF2-40B4-BE49-F238E27FC236}">
              <a16:creationId xmlns=""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52500" y="7898130"/>
          <a:ext cx="1903119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8" name="Texte 11">
          <a:extLst>
            <a:ext uri="{FF2B5EF4-FFF2-40B4-BE49-F238E27FC236}">
              <a16:creationId xmlns=""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5001895" y="7898130"/>
          <a:ext cx="1704975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9" name="Texte 12">
          <a:extLst>
            <a:ext uri="{FF2B5EF4-FFF2-40B4-BE49-F238E27FC236}">
              <a16:creationId xmlns=""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45845" y="9845675"/>
          <a:ext cx="1899277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" name="Texte 13">
          <a:extLst>
            <a:ext uri="{FF2B5EF4-FFF2-40B4-BE49-F238E27FC236}">
              <a16:creationId xmlns=""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828675" y="8340725"/>
          <a:ext cx="204595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11" name="Chart 14">
          <a:extLst>
            <a:ext uri="{FF2B5EF4-FFF2-40B4-BE49-F238E27FC236}">
              <a16:creationId xmlns=""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2" name="Texte 15">
          <a:extLst>
            <a:ext uri="{FF2B5EF4-FFF2-40B4-BE49-F238E27FC236}">
              <a16:creationId xmlns=""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730750" y="8340725"/>
          <a:ext cx="1892300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3" name="Texte 16">
          <a:extLst>
            <a:ext uri="{FF2B5EF4-FFF2-40B4-BE49-F238E27FC236}">
              <a16:creationId xmlns=""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963795" y="9845675"/>
          <a:ext cx="1704975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14" name="Chart 17">
          <a:extLst>
            <a:ext uri="{FF2B5EF4-FFF2-40B4-BE49-F238E27FC236}">
              <a16:creationId xmlns=""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5" name="Texte 18">
          <a:extLst>
            <a:ext uri="{FF2B5EF4-FFF2-40B4-BE49-F238E27FC236}">
              <a16:creationId xmlns=""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812165" y="17004030"/>
          <a:ext cx="20434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16" name="Chart 19">
          <a:extLst>
            <a:ext uri="{FF2B5EF4-FFF2-40B4-BE49-F238E27FC236}">
              <a16:creationId xmlns=""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7" name="Texte 20">
          <a:extLst>
            <a:ext uri="{FF2B5EF4-FFF2-40B4-BE49-F238E27FC236}">
              <a16:creationId xmlns=""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824095" y="17002125"/>
          <a:ext cx="1818031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8" name="Texte 22">
          <a:extLst>
            <a:ext uri="{FF2B5EF4-FFF2-40B4-BE49-F238E27FC236}">
              <a16:creationId xmlns=""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52500" y="18627725"/>
          <a:ext cx="1903119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9" name="Texte 23">
          <a:extLst>
            <a:ext uri="{FF2B5EF4-FFF2-40B4-BE49-F238E27FC236}">
              <a16:creationId xmlns=""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5001895" y="18627725"/>
          <a:ext cx="1704975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0" name="Texte 25">
          <a:extLst>
            <a:ext uri="{FF2B5EF4-FFF2-40B4-BE49-F238E27FC236}">
              <a16:creationId xmlns=""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47725" y="18996025"/>
          <a:ext cx="2045985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1" name="Chart 26">
          <a:extLst>
            <a:ext uri="{FF2B5EF4-FFF2-40B4-BE49-F238E27FC236}">
              <a16:creationId xmlns=""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2" name="Texte 27">
          <a:extLst>
            <a:ext uri="{FF2B5EF4-FFF2-40B4-BE49-F238E27FC236}">
              <a16:creationId xmlns=""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747895" y="18976975"/>
          <a:ext cx="1892300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3" name="Texte 28">
          <a:extLst>
            <a:ext uri="{FF2B5EF4-FFF2-40B4-BE49-F238E27FC236}">
              <a16:creationId xmlns=""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963795" y="20580350"/>
          <a:ext cx="1704975" cy="1746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4" name="Chart 29">
          <a:extLst>
            <a:ext uri="{FF2B5EF4-FFF2-40B4-BE49-F238E27FC236}">
              <a16:creationId xmlns="" xmlns:a16="http://schemas.microsoft.com/office/drawing/2014/main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5" name="Texte 30">
          <a:extLst>
            <a:ext uri="{FF2B5EF4-FFF2-40B4-BE49-F238E27FC236}">
              <a16:creationId xmlns="" xmlns:a16="http://schemas.microsoft.com/office/drawing/2014/main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6" name="Chart 31">
          <a:extLst>
            <a:ext uri="{FF2B5EF4-FFF2-40B4-BE49-F238E27FC236}">
              <a16:creationId xmlns="" xmlns:a16="http://schemas.microsoft.com/office/drawing/2014/main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7" name="Texte 32">
          <a:extLst>
            <a:ext uri="{FF2B5EF4-FFF2-40B4-BE49-F238E27FC236}">
              <a16:creationId xmlns="" xmlns:a16="http://schemas.microsoft.com/office/drawing/2014/main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8" name="Chart 33">
          <a:extLst>
            <a:ext uri="{FF2B5EF4-FFF2-40B4-BE49-F238E27FC236}">
              <a16:creationId xmlns="" xmlns:a16="http://schemas.microsoft.com/office/drawing/2014/main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9" name="Texte 34">
          <a:extLst>
            <a:ext uri="{FF2B5EF4-FFF2-40B4-BE49-F238E27FC236}">
              <a16:creationId xmlns="" xmlns:a16="http://schemas.microsoft.com/office/drawing/2014/main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0" name="Texte 35">
          <a:extLst>
            <a:ext uri="{FF2B5EF4-FFF2-40B4-BE49-F238E27FC236}">
              <a16:creationId xmlns="" xmlns:a16="http://schemas.microsoft.com/office/drawing/2014/main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1" name="Texte 36">
          <a:extLst>
            <a:ext uri="{FF2B5EF4-FFF2-40B4-BE49-F238E27FC236}">
              <a16:creationId xmlns="" xmlns:a16="http://schemas.microsoft.com/office/drawing/2014/main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2" name="Texte 37">
          <a:extLst>
            <a:ext uri="{FF2B5EF4-FFF2-40B4-BE49-F238E27FC236}">
              <a16:creationId xmlns="" xmlns:a16="http://schemas.microsoft.com/office/drawing/2014/main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3" name="Chart 38">
          <a:extLst>
            <a:ext uri="{FF2B5EF4-FFF2-40B4-BE49-F238E27FC236}">
              <a16:creationId xmlns="" xmlns:a16="http://schemas.microsoft.com/office/drawing/2014/main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4" name="Texte 39">
          <a:extLst>
            <a:ext uri="{FF2B5EF4-FFF2-40B4-BE49-F238E27FC236}">
              <a16:creationId xmlns="" xmlns:a16="http://schemas.microsoft.com/office/drawing/2014/main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5" name="Texte 40">
          <a:extLst>
            <a:ext uri="{FF2B5EF4-FFF2-40B4-BE49-F238E27FC236}">
              <a16:creationId xmlns="" xmlns:a16="http://schemas.microsoft.com/office/drawing/2014/main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6" name="Chart 41">
          <a:extLst>
            <a:ext uri="{FF2B5EF4-FFF2-40B4-BE49-F238E27FC236}">
              <a16:creationId xmlns="" xmlns:a16="http://schemas.microsoft.com/office/drawing/2014/main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7" name="Texte 42">
          <a:extLst>
            <a:ext uri="{FF2B5EF4-FFF2-40B4-BE49-F238E27FC236}">
              <a16:creationId xmlns="" xmlns:a16="http://schemas.microsoft.com/office/drawing/2014/main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8" name="Chart 43">
          <a:extLst>
            <a:ext uri="{FF2B5EF4-FFF2-40B4-BE49-F238E27FC236}">
              <a16:creationId xmlns="" xmlns:a16="http://schemas.microsoft.com/office/drawing/2014/main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9" name="Texte 44">
          <a:extLst>
            <a:ext uri="{FF2B5EF4-FFF2-40B4-BE49-F238E27FC236}">
              <a16:creationId xmlns="" xmlns:a16="http://schemas.microsoft.com/office/drawing/2014/main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40" name="Chart 45">
          <a:extLst>
            <a:ext uri="{FF2B5EF4-FFF2-40B4-BE49-F238E27FC236}">
              <a16:creationId xmlns="" xmlns:a16="http://schemas.microsoft.com/office/drawing/2014/main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1" name="Texte 46">
          <a:extLst>
            <a:ext uri="{FF2B5EF4-FFF2-40B4-BE49-F238E27FC236}">
              <a16:creationId xmlns="" xmlns:a16="http://schemas.microsoft.com/office/drawing/2014/main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2" name="Texte 47">
          <a:extLst>
            <a:ext uri="{FF2B5EF4-FFF2-40B4-BE49-F238E27FC236}">
              <a16:creationId xmlns="" xmlns:a16="http://schemas.microsoft.com/office/drawing/2014/main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3" name="Texte 48">
          <a:extLst>
            <a:ext uri="{FF2B5EF4-FFF2-40B4-BE49-F238E27FC236}">
              <a16:creationId xmlns="" xmlns:a16="http://schemas.microsoft.com/office/drawing/2014/main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44" name="Texte 49">
          <a:extLst>
            <a:ext uri="{FF2B5EF4-FFF2-40B4-BE49-F238E27FC236}">
              <a16:creationId xmlns="" xmlns:a16="http://schemas.microsoft.com/office/drawing/2014/main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16281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45" name="Chart 50">
          <a:extLst>
            <a:ext uri="{FF2B5EF4-FFF2-40B4-BE49-F238E27FC236}">
              <a16:creationId xmlns="" xmlns:a16="http://schemas.microsoft.com/office/drawing/2014/main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6" name="Texte 51">
          <a:extLst>
            <a:ext uri="{FF2B5EF4-FFF2-40B4-BE49-F238E27FC236}">
              <a16:creationId xmlns="" xmlns:a16="http://schemas.microsoft.com/office/drawing/2014/main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7" name="Texte 52">
          <a:extLst>
            <a:ext uri="{FF2B5EF4-FFF2-40B4-BE49-F238E27FC236}">
              <a16:creationId xmlns="" xmlns:a16="http://schemas.microsoft.com/office/drawing/2014/main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48" name="Chart 53">
          <a:extLst>
            <a:ext uri="{FF2B5EF4-FFF2-40B4-BE49-F238E27FC236}">
              <a16:creationId xmlns=""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49" name="Texte 54">
          <a:extLst>
            <a:ext uri="{FF2B5EF4-FFF2-40B4-BE49-F238E27FC236}">
              <a16:creationId xmlns=""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812165" y="27733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50" name="Chart 55">
          <a:extLst>
            <a:ext uri="{FF2B5EF4-FFF2-40B4-BE49-F238E27FC236}">
              <a16:creationId xmlns=""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51" name="Texte 56">
          <a:extLst>
            <a:ext uri="{FF2B5EF4-FFF2-40B4-BE49-F238E27FC236}">
              <a16:creationId xmlns=""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824095" y="277221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52" name="Chart 57">
          <a:extLst>
            <a:ext uri="{FF2B5EF4-FFF2-40B4-BE49-F238E27FC236}">
              <a16:creationId xmlns=""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53" name="Texte 58">
          <a:extLst>
            <a:ext uri="{FF2B5EF4-FFF2-40B4-BE49-F238E27FC236}">
              <a16:creationId xmlns=""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52500" y="2932938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54" name="Texte 59">
          <a:extLst>
            <a:ext uri="{FF2B5EF4-FFF2-40B4-BE49-F238E27FC236}">
              <a16:creationId xmlns=""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5001895" y="2932938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55" name="Texte 60">
          <a:extLst>
            <a:ext uri="{FF2B5EF4-FFF2-40B4-BE49-F238E27FC236}">
              <a16:creationId xmlns=""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45845" y="31276925"/>
          <a:ext cx="1899277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56" name="Texte 61">
          <a:extLst>
            <a:ext uri="{FF2B5EF4-FFF2-40B4-BE49-F238E27FC236}">
              <a16:creationId xmlns=""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828675" y="297529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57" name="Chart 62">
          <a:extLst>
            <a:ext uri="{FF2B5EF4-FFF2-40B4-BE49-F238E27FC236}">
              <a16:creationId xmlns=""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58" name="Texte 63">
          <a:extLst>
            <a:ext uri="{FF2B5EF4-FFF2-40B4-BE49-F238E27FC236}">
              <a16:creationId xmlns=""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730750" y="297624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59" name="Texte 64">
          <a:extLst>
            <a:ext uri="{FF2B5EF4-FFF2-40B4-BE49-F238E27FC236}">
              <a16:creationId xmlns=""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963795" y="31276925"/>
          <a:ext cx="1704975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60" name="Chart 65">
          <a:extLst>
            <a:ext uri="{FF2B5EF4-FFF2-40B4-BE49-F238E27FC236}">
              <a16:creationId xmlns=""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61" name="Texte 66">
          <a:extLst>
            <a:ext uri="{FF2B5EF4-FFF2-40B4-BE49-F238E27FC236}">
              <a16:creationId xmlns=""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812165" y="383952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62" name="Chart 67">
          <a:extLst>
            <a:ext uri="{FF2B5EF4-FFF2-40B4-BE49-F238E27FC236}">
              <a16:creationId xmlns=""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63" name="Texte 68">
          <a:extLst>
            <a:ext uri="{FF2B5EF4-FFF2-40B4-BE49-F238E27FC236}">
              <a16:creationId xmlns=""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824095" y="383838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64" name="Chart 69">
          <a:extLst>
            <a:ext uri="{FF2B5EF4-FFF2-40B4-BE49-F238E27FC236}">
              <a16:creationId xmlns=""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65" name="Texte 70">
          <a:extLst>
            <a:ext uri="{FF2B5EF4-FFF2-40B4-BE49-F238E27FC236}">
              <a16:creationId xmlns=""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52500" y="400164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66" name="Texte 71">
          <a:extLst>
            <a:ext uri="{FF2B5EF4-FFF2-40B4-BE49-F238E27FC236}">
              <a16:creationId xmlns=""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5001895" y="4001643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67" name="Texte 72">
          <a:extLst>
            <a:ext uri="{FF2B5EF4-FFF2-40B4-BE49-F238E27FC236}">
              <a16:creationId xmlns=""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45845" y="41970325"/>
          <a:ext cx="1899277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68" name="Texte 73">
          <a:extLst>
            <a:ext uri="{FF2B5EF4-FFF2-40B4-BE49-F238E27FC236}">
              <a16:creationId xmlns=""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828675" y="404463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69" name="Chart 74">
          <a:extLst>
            <a:ext uri="{FF2B5EF4-FFF2-40B4-BE49-F238E27FC236}">
              <a16:creationId xmlns=""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70" name="Texte 75">
          <a:extLst>
            <a:ext uri="{FF2B5EF4-FFF2-40B4-BE49-F238E27FC236}">
              <a16:creationId xmlns=""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730750" y="404558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71" name="Texte 76">
          <a:extLst>
            <a:ext uri="{FF2B5EF4-FFF2-40B4-BE49-F238E27FC236}">
              <a16:creationId xmlns=""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963795" y="41970325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72" name="Chart 77">
          <a:extLst>
            <a:ext uri="{FF2B5EF4-FFF2-40B4-BE49-F238E27FC236}">
              <a16:creationId xmlns=""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73" name="Texte 78">
          <a:extLst>
            <a:ext uri="{FF2B5EF4-FFF2-40B4-BE49-F238E27FC236}">
              <a16:creationId xmlns=""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812165" y="49069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74" name="Chart 79">
          <a:extLst>
            <a:ext uri="{FF2B5EF4-FFF2-40B4-BE49-F238E27FC236}">
              <a16:creationId xmlns=""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75" name="Texte 80">
          <a:extLst>
            <a:ext uri="{FF2B5EF4-FFF2-40B4-BE49-F238E27FC236}">
              <a16:creationId xmlns=""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824095" y="490581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76" name="Chart 81">
          <a:extLst>
            <a:ext uri="{FF2B5EF4-FFF2-40B4-BE49-F238E27FC236}">
              <a16:creationId xmlns=""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77" name="Texte 82">
          <a:extLst>
            <a:ext uri="{FF2B5EF4-FFF2-40B4-BE49-F238E27FC236}">
              <a16:creationId xmlns=""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52500" y="506634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78" name="Texte 83">
          <a:extLst>
            <a:ext uri="{FF2B5EF4-FFF2-40B4-BE49-F238E27FC236}">
              <a16:creationId xmlns=""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5001895" y="5066347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79" name="Texte 84">
          <a:extLst>
            <a:ext uri="{FF2B5EF4-FFF2-40B4-BE49-F238E27FC236}">
              <a16:creationId xmlns=""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45845" y="525767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80" name="Texte 85">
          <a:extLst>
            <a:ext uri="{FF2B5EF4-FFF2-40B4-BE49-F238E27FC236}">
              <a16:creationId xmlns=""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828675" y="510698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81" name="Chart 86">
          <a:extLst>
            <a:ext uri="{FF2B5EF4-FFF2-40B4-BE49-F238E27FC236}">
              <a16:creationId xmlns=""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82" name="Texte 87">
          <a:extLst>
            <a:ext uri="{FF2B5EF4-FFF2-40B4-BE49-F238E27FC236}">
              <a16:creationId xmlns=""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730750" y="510794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83" name="Texte 88">
          <a:extLst>
            <a:ext uri="{FF2B5EF4-FFF2-40B4-BE49-F238E27FC236}">
              <a16:creationId xmlns=""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963795" y="525767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84" name="Chart 89">
          <a:extLst>
            <a:ext uri="{FF2B5EF4-FFF2-40B4-BE49-F238E27FC236}">
              <a16:creationId xmlns=""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85" name="Texte 90">
          <a:extLst>
            <a:ext uri="{FF2B5EF4-FFF2-40B4-BE49-F238E27FC236}">
              <a16:creationId xmlns=""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812165" y="597058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86" name="Chart 91">
          <a:extLst>
            <a:ext uri="{FF2B5EF4-FFF2-40B4-BE49-F238E27FC236}">
              <a16:creationId xmlns=""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87" name="Texte 92">
          <a:extLst>
            <a:ext uri="{FF2B5EF4-FFF2-40B4-BE49-F238E27FC236}">
              <a16:creationId xmlns=""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824095" y="596944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88" name="Chart 93">
          <a:extLst>
            <a:ext uri="{FF2B5EF4-FFF2-40B4-BE49-F238E27FC236}">
              <a16:creationId xmlns=""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89" name="Texte 94">
          <a:extLst>
            <a:ext uri="{FF2B5EF4-FFF2-40B4-BE49-F238E27FC236}">
              <a16:creationId xmlns=""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52500" y="613016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90" name="Texte 95">
          <a:extLst>
            <a:ext uri="{FF2B5EF4-FFF2-40B4-BE49-F238E27FC236}">
              <a16:creationId xmlns=""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5001895" y="6130163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91" name="Texte 96">
          <a:extLst>
            <a:ext uri="{FF2B5EF4-FFF2-40B4-BE49-F238E27FC236}">
              <a16:creationId xmlns=""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45845" y="632428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92" name="Texte 97">
          <a:extLst>
            <a:ext uri="{FF2B5EF4-FFF2-40B4-BE49-F238E27FC236}">
              <a16:creationId xmlns=""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828675" y="617188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93" name="Chart 98">
          <a:extLst>
            <a:ext uri="{FF2B5EF4-FFF2-40B4-BE49-F238E27FC236}">
              <a16:creationId xmlns=""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94" name="Texte 99">
          <a:extLst>
            <a:ext uri="{FF2B5EF4-FFF2-40B4-BE49-F238E27FC236}">
              <a16:creationId xmlns=""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730750" y="617283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95" name="Texte 100">
          <a:extLst>
            <a:ext uri="{FF2B5EF4-FFF2-40B4-BE49-F238E27FC236}">
              <a16:creationId xmlns=""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963795" y="63242825"/>
          <a:ext cx="170497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96" name="Chart 101">
          <a:extLst>
            <a:ext uri="{FF2B5EF4-FFF2-40B4-BE49-F238E27FC236}">
              <a16:creationId xmlns=""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97" name="Texte 102">
          <a:extLst>
            <a:ext uri="{FF2B5EF4-FFF2-40B4-BE49-F238E27FC236}">
              <a16:creationId xmlns=""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812165" y="703548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98" name="Chart 103">
          <a:extLst>
            <a:ext uri="{FF2B5EF4-FFF2-40B4-BE49-F238E27FC236}">
              <a16:creationId xmlns=""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99" name="Texte 104">
          <a:extLst>
            <a:ext uri="{FF2B5EF4-FFF2-40B4-BE49-F238E27FC236}">
              <a16:creationId xmlns=""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824095" y="703433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100" name="Chart 105">
          <a:extLst>
            <a:ext uri="{FF2B5EF4-FFF2-40B4-BE49-F238E27FC236}">
              <a16:creationId xmlns=""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01" name="Texte 106">
          <a:extLst>
            <a:ext uri="{FF2B5EF4-FFF2-40B4-BE49-F238E27FC236}">
              <a16:creationId xmlns=""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52500" y="719486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02" name="Texte 107">
          <a:extLst>
            <a:ext uri="{FF2B5EF4-FFF2-40B4-BE49-F238E27FC236}">
              <a16:creationId xmlns=""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5001895" y="7194867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03" name="Texte 108">
          <a:extLst>
            <a:ext uri="{FF2B5EF4-FFF2-40B4-BE49-F238E27FC236}">
              <a16:creationId xmlns=""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45845" y="739870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04" name="Texte 109">
          <a:extLst>
            <a:ext uri="{FF2B5EF4-FFF2-40B4-BE49-F238E27FC236}">
              <a16:creationId xmlns=""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828675" y="724630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105" name="Chart 110">
          <a:extLst>
            <a:ext uri="{FF2B5EF4-FFF2-40B4-BE49-F238E27FC236}">
              <a16:creationId xmlns=""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06" name="Texte 111">
          <a:extLst>
            <a:ext uri="{FF2B5EF4-FFF2-40B4-BE49-F238E27FC236}">
              <a16:creationId xmlns=""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730750" y="724725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07" name="Texte 112">
          <a:extLst>
            <a:ext uri="{FF2B5EF4-FFF2-40B4-BE49-F238E27FC236}">
              <a16:creationId xmlns=""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963795" y="73987025"/>
          <a:ext cx="170497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108" name="Chart 113">
          <a:extLst>
            <a:ext uri="{FF2B5EF4-FFF2-40B4-BE49-F238E27FC236}">
              <a16:creationId xmlns=""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09" name="Texte 114">
          <a:extLst>
            <a:ext uri="{FF2B5EF4-FFF2-40B4-BE49-F238E27FC236}">
              <a16:creationId xmlns=""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812165" y="921289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110" name="Chart 115">
          <a:extLst>
            <a:ext uri="{FF2B5EF4-FFF2-40B4-BE49-F238E27FC236}">
              <a16:creationId xmlns=""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1" name="Texte 116">
          <a:extLst>
            <a:ext uri="{FF2B5EF4-FFF2-40B4-BE49-F238E27FC236}">
              <a16:creationId xmlns=""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824095" y="92117545"/>
          <a:ext cx="205931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112" name="Chart 117">
          <a:extLst>
            <a:ext uri="{FF2B5EF4-FFF2-40B4-BE49-F238E27FC236}">
              <a16:creationId xmlns=""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3" name="Texte 118">
          <a:extLst>
            <a:ext uri="{FF2B5EF4-FFF2-40B4-BE49-F238E27FC236}">
              <a16:creationId xmlns=""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52500" y="937228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" name="Texte 119">
          <a:extLst>
            <a:ext uri="{FF2B5EF4-FFF2-40B4-BE49-F238E27FC236}">
              <a16:creationId xmlns=""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5001895" y="9372282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5" name="Texte 120">
          <a:extLst>
            <a:ext uri="{FF2B5EF4-FFF2-40B4-BE49-F238E27FC236}">
              <a16:creationId xmlns=""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45845" y="957440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6" name="Texte 121">
          <a:extLst>
            <a:ext uri="{FF2B5EF4-FFF2-40B4-BE49-F238E27FC236}">
              <a16:creationId xmlns=""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828675" y="942371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117" name="Chart 122">
          <a:extLst>
            <a:ext uri="{FF2B5EF4-FFF2-40B4-BE49-F238E27FC236}">
              <a16:creationId xmlns=""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8" name="Texte 123">
          <a:extLst>
            <a:ext uri="{FF2B5EF4-FFF2-40B4-BE49-F238E27FC236}">
              <a16:creationId xmlns=""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730750" y="942467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9" name="Texte 124">
          <a:extLst>
            <a:ext uri="{FF2B5EF4-FFF2-40B4-BE49-F238E27FC236}">
              <a16:creationId xmlns=""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963795" y="957440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120" name="Chart 128">
          <a:extLst>
            <a:ext uri="{FF2B5EF4-FFF2-40B4-BE49-F238E27FC236}">
              <a16:creationId xmlns=""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21" name="Texte 24">
          <a:extLst>
            <a:ext uri="{FF2B5EF4-FFF2-40B4-BE49-F238E27FC236}">
              <a16:creationId xmlns=""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90600" y="20645120"/>
          <a:ext cx="1903119" cy="13862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122" name="Chart 113">
          <a:extLst>
            <a:ext uri="{FF2B5EF4-FFF2-40B4-BE49-F238E27FC236}">
              <a16:creationId xmlns=""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3" name="Texte 114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812165" y="812577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124" name="Chart 115">
          <a:extLst>
            <a:ext uri="{FF2B5EF4-FFF2-40B4-BE49-F238E27FC236}">
              <a16:creationId xmlns=""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5" name="Texte 116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824095" y="81238725"/>
          <a:ext cx="205931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126" name="Chart 117">
          <a:extLst>
            <a:ext uri="{FF2B5EF4-FFF2-40B4-BE49-F238E27FC236}">
              <a16:creationId xmlns=""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7" name="Texte 118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52500" y="828516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8" name="Texte 119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5001895" y="8285162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29" name="Texte 120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45845" y="848728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0" name="Texte 121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828675" y="833659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131" name="Chart 122">
          <a:extLst>
            <a:ext uri="{FF2B5EF4-FFF2-40B4-BE49-F238E27FC236}">
              <a16:creationId xmlns=""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2" name="Texte 123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730750" y="833755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3" name="Texte 124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963795" y="848728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1" name="Chart 1">
          <a:extLst>
            <a:ext uri="{FF2B5EF4-FFF2-40B4-BE49-F238E27FC236}">
              <a16:creationId xmlns=""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026" name="Texte 2">
          <a:extLst>
            <a:ext uri="{FF2B5EF4-FFF2-40B4-BE49-F238E27FC236}">
              <a16:creationId xmlns=""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771525" y="60674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183" name="Chart 3">
          <a:extLst>
            <a:ext uri="{FF2B5EF4-FFF2-40B4-BE49-F238E27FC236}">
              <a16:creationId xmlns=""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028" name="Texte 4">
          <a:extLst>
            <a:ext uri="{FF2B5EF4-FFF2-40B4-BE49-F238E27FC236}">
              <a16:creationId xmlns=""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105275" y="6057900"/>
          <a:ext cx="16002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185" name="Chart 7">
          <a:extLst>
            <a:ext uri="{FF2B5EF4-FFF2-40B4-BE49-F238E27FC236}">
              <a16:creationId xmlns=""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034" name="Texte 10">
          <a:extLst>
            <a:ext uri="{FF2B5EF4-FFF2-40B4-BE49-F238E27FC236}">
              <a16:creationId xmlns=""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14400" y="7610475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035" name="Texte 11">
          <a:extLst>
            <a:ext uri="{FF2B5EF4-FFF2-40B4-BE49-F238E27FC236}">
              <a16:creationId xmlns=""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4267200" y="7610475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36" name="Texte 12">
          <a:extLst>
            <a:ext uri="{FF2B5EF4-FFF2-40B4-BE49-F238E27FC236}">
              <a16:creationId xmlns=""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00125" y="952500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37" name="Texte 13">
          <a:extLst>
            <a:ext uri="{FF2B5EF4-FFF2-40B4-BE49-F238E27FC236}">
              <a16:creationId xmlns=""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790575" y="80391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190" name="Chart 14">
          <a:extLst>
            <a:ext uri="{FF2B5EF4-FFF2-40B4-BE49-F238E27FC236}">
              <a16:creationId xmlns=""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039" name="Texte 15">
          <a:extLst>
            <a:ext uri="{FF2B5EF4-FFF2-40B4-BE49-F238E27FC236}">
              <a16:creationId xmlns=""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019550" y="8039100"/>
          <a:ext cx="16668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040" name="Texte 16">
          <a:extLst>
            <a:ext uri="{FF2B5EF4-FFF2-40B4-BE49-F238E27FC236}">
              <a16:creationId xmlns=""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229100" y="95250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193" name="Chart 17">
          <a:extLst>
            <a:ext uri="{FF2B5EF4-FFF2-40B4-BE49-F238E27FC236}">
              <a16:creationId xmlns=""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042" name="Texte 18">
          <a:extLst>
            <a:ext uri="{FF2B5EF4-FFF2-40B4-BE49-F238E27FC236}">
              <a16:creationId xmlns=""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771525" y="16411575"/>
          <a:ext cx="17430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195" name="Chart 19">
          <a:extLst>
            <a:ext uri="{FF2B5EF4-FFF2-40B4-BE49-F238E27FC236}">
              <a16:creationId xmlns=""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044" name="Texte 20">
          <a:extLst>
            <a:ext uri="{FF2B5EF4-FFF2-40B4-BE49-F238E27FC236}">
              <a16:creationId xmlns=""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105275" y="164020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046" name="Texte 22">
          <a:extLst>
            <a:ext uri="{FF2B5EF4-FFF2-40B4-BE49-F238E27FC236}">
              <a16:creationId xmlns=""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14400" y="1800225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047" name="Texte 23">
          <a:extLst>
            <a:ext uri="{FF2B5EF4-FFF2-40B4-BE49-F238E27FC236}">
              <a16:creationId xmlns=""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4267200" y="1800225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049" name="Texte 25">
          <a:extLst>
            <a:ext uri="{FF2B5EF4-FFF2-40B4-BE49-F238E27FC236}">
              <a16:creationId xmlns=""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09625" y="183642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200" name="Chart 26">
          <a:extLst>
            <a:ext uri="{FF2B5EF4-FFF2-40B4-BE49-F238E27FC236}">
              <a16:creationId xmlns=""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051" name="Texte 27">
          <a:extLst>
            <a:ext uri="{FF2B5EF4-FFF2-40B4-BE49-F238E27FC236}">
              <a16:creationId xmlns=""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029075" y="18345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052" name="Texte 28">
          <a:extLst>
            <a:ext uri="{FF2B5EF4-FFF2-40B4-BE49-F238E27FC236}">
              <a16:creationId xmlns=""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229100" y="1992630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3" name="Chart 29">
          <a:extLst>
            <a:ext uri="{FF2B5EF4-FFF2-40B4-BE49-F238E27FC236}">
              <a16:creationId xmlns="" xmlns:a16="http://schemas.microsoft.com/office/drawing/2014/main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4" name="Texte 30">
          <a:extLst>
            <a:ext uri="{FF2B5EF4-FFF2-40B4-BE49-F238E27FC236}">
              <a16:creationId xmlns="" xmlns:a16="http://schemas.microsoft.com/office/drawing/2014/main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5" name="Chart 31">
          <a:extLst>
            <a:ext uri="{FF2B5EF4-FFF2-40B4-BE49-F238E27FC236}">
              <a16:creationId xmlns="" xmlns:a16="http://schemas.microsoft.com/office/drawing/2014/main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6" name="Texte 32">
          <a:extLst>
            <a:ext uri="{FF2B5EF4-FFF2-40B4-BE49-F238E27FC236}">
              <a16:creationId xmlns="" xmlns:a16="http://schemas.microsoft.com/office/drawing/2014/main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7" name="Chart 33">
          <a:extLst>
            <a:ext uri="{FF2B5EF4-FFF2-40B4-BE49-F238E27FC236}">
              <a16:creationId xmlns="" xmlns:a16="http://schemas.microsoft.com/office/drawing/2014/main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8" name="Texte 34">
          <a:extLst>
            <a:ext uri="{FF2B5EF4-FFF2-40B4-BE49-F238E27FC236}">
              <a16:creationId xmlns="" xmlns:a16="http://schemas.microsoft.com/office/drawing/2014/main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9" name="Texte 35">
          <a:extLst>
            <a:ext uri="{FF2B5EF4-FFF2-40B4-BE49-F238E27FC236}">
              <a16:creationId xmlns="" xmlns:a16="http://schemas.microsoft.com/office/drawing/2014/main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0" name="Texte 36">
          <a:extLst>
            <a:ext uri="{FF2B5EF4-FFF2-40B4-BE49-F238E27FC236}">
              <a16:creationId xmlns="" xmlns:a16="http://schemas.microsoft.com/office/drawing/2014/main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1" name="Texte 37">
          <a:extLst>
            <a:ext uri="{FF2B5EF4-FFF2-40B4-BE49-F238E27FC236}">
              <a16:creationId xmlns="" xmlns:a16="http://schemas.microsoft.com/office/drawing/2014/main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2" name="Chart 38">
          <a:extLst>
            <a:ext uri="{FF2B5EF4-FFF2-40B4-BE49-F238E27FC236}">
              <a16:creationId xmlns="" xmlns:a16="http://schemas.microsoft.com/office/drawing/2014/main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3" name="Texte 39">
          <a:extLst>
            <a:ext uri="{FF2B5EF4-FFF2-40B4-BE49-F238E27FC236}">
              <a16:creationId xmlns="" xmlns:a16="http://schemas.microsoft.com/office/drawing/2014/main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4" name="Texte 40">
          <a:extLst>
            <a:ext uri="{FF2B5EF4-FFF2-40B4-BE49-F238E27FC236}">
              <a16:creationId xmlns="" xmlns:a16="http://schemas.microsoft.com/office/drawing/2014/main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5" name="Chart 41">
          <a:extLst>
            <a:ext uri="{FF2B5EF4-FFF2-40B4-BE49-F238E27FC236}">
              <a16:creationId xmlns="" xmlns:a16="http://schemas.microsoft.com/office/drawing/2014/main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6" name="Texte 42">
          <a:extLst>
            <a:ext uri="{FF2B5EF4-FFF2-40B4-BE49-F238E27FC236}">
              <a16:creationId xmlns="" xmlns:a16="http://schemas.microsoft.com/office/drawing/2014/main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7" name="Chart 43">
          <a:extLst>
            <a:ext uri="{FF2B5EF4-FFF2-40B4-BE49-F238E27FC236}">
              <a16:creationId xmlns="" xmlns:a16="http://schemas.microsoft.com/office/drawing/2014/main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8" name="Texte 44">
          <a:extLst>
            <a:ext uri="{FF2B5EF4-FFF2-40B4-BE49-F238E27FC236}">
              <a16:creationId xmlns="" xmlns:a16="http://schemas.microsoft.com/office/drawing/2014/main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9" name="Chart 45">
          <a:extLst>
            <a:ext uri="{FF2B5EF4-FFF2-40B4-BE49-F238E27FC236}">
              <a16:creationId xmlns="" xmlns:a16="http://schemas.microsoft.com/office/drawing/2014/main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0" name="Texte 46">
          <a:extLst>
            <a:ext uri="{FF2B5EF4-FFF2-40B4-BE49-F238E27FC236}">
              <a16:creationId xmlns="" xmlns:a16="http://schemas.microsoft.com/office/drawing/2014/main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1" name="Texte 47">
          <a:extLst>
            <a:ext uri="{FF2B5EF4-FFF2-40B4-BE49-F238E27FC236}">
              <a16:creationId xmlns="" xmlns:a16="http://schemas.microsoft.com/office/drawing/2014/main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2" name="Texte 48">
          <a:extLst>
            <a:ext uri="{FF2B5EF4-FFF2-40B4-BE49-F238E27FC236}">
              <a16:creationId xmlns="" xmlns:a16="http://schemas.microsoft.com/office/drawing/2014/main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1073" name="Texte 49">
          <a:extLst>
            <a:ext uri="{FF2B5EF4-FFF2-40B4-BE49-F238E27FC236}">
              <a16:creationId xmlns="" xmlns:a16="http://schemas.microsoft.com/office/drawing/2014/main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09169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24" name="Chart 50">
          <a:extLst>
            <a:ext uri="{FF2B5EF4-FFF2-40B4-BE49-F238E27FC236}">
              <a16:creationId xmlns="" xmlns:a16="http://schemas.microsoft.com/office/drawing/2014/main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5" name="Texte 51">
          <a:extLst>
            <a:ext uri="{FF2B5EF4-FFF2-40B4-BE49-F238E27FC236}">
              <a16:creationId xmlns="" xmlns:a16="http://schemas.microsoft.com/office/drawing/2014/main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6" name="Texte 52">
          <a:extLst>
            <a:ext uri="{FF2B5EF4-FFF2-40B4-BE49-F238E27FC236}">
              <a16:creationId xmlns="" xmlns:a16="http://schemas.microsoft.com/office/drawing/2014/main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227" name="Chart 53">
          <a:extLst>
            <a:ext uri="{FF2B5EF4-FFF2-40B4-BE49-F238E27FC236}">
              <a16:creationId xmlns=""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078" name="Texte 54">
          <a:extLst>
            <a:ext uri="{FF2B5EF4-FFF2-40B4-BE49-F238E27FC236}">
              <a16:creationId xmlns=""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771525" y="2680335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229" name="Chart 55">
          <a:extLst>
            <a:ext uri="{FF2B5EF4-FFF2-40B4-BE49-F238E27FC236}">
              <a16:creationId xmlns=""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080" name="Texte 56">
          <a:extLst>
            <a:ext uri="{FF2B5EF4-FFF2-40B4-BE49-F238E27FC236}">
              <a16:creationId xmlns=""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105275" y="2678430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231" name="Chart 57">
          <a:extLst>
            <a:ext uri="{FF2B5EF4-FFF2-40B4-BE49-F238E27FC236}">
              <a16:creationId xmlns=""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082" name="Texte 58">
          <a:extLst>
            <a:ext uri="{FF2B5EF4-FFF2-40B4-BE49-F238E27FC236}">
              <a16:creationId xmlns=""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14400" y="28394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083" name="Texte 59">
          <a:extLst>
            <a:ext uri="{FF2B5EF4-FFF2-40B4-BE49-F238E27FC236}">
              <a16:creationId xmlns=""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4267200" y="28394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084" name="Texte 60">
          <a:extLst>
            <a:ext uri="{FF2B5EF4-FFF2-40B4-BE49-F238E27FC236}">
              <a16:creationId xmlns=""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00125" y="30299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085" name="Texte 61">
          <a:extLst>
            <a:ext uri="{FF2B5EF4-FFF2-40B4-BE49-F238E27FC236}">
              <a16:creationId xmlns=""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790575" y="28803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236" name="Chart 62">
          <a:extLst>
            <a:ext uri="{FF2B5EF4-FFF2-40B4-BE49-F238E27FC236}">
              <a16:creationId xmlns=""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087" name="Texte 63">
          <a:extLst>
            <a:ext uri="{FF2B5EF4-FFF2-40B4-BE49-F238E27FC236}">
              <a16:creationId xmlns=""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019550" y="28813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088" name="Texte 64">
          <a:extLst>
            <a:ext uri="{FF2B5EF4-FFF2-40B4-BE49-F238E27FC236}">
              <a16:creationId xmlns=""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229100" y="30299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239" name="Chart 65">
          <a:extLst>
            <a:ext uri="{FF2B5EF4-FFF2-40B4-BE49-F238E27FC236}">
              <a16:creationId xmlns=""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090" name="Texte 66">
          <a:extLst>
            <a:ext uri="{FF2B5EF4-FFF2-40B4-BE49-F238E27FC236}">
              <a16:creationId xmlns=""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771525" y="37118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241" name="Chart 67">
          <a:extLst>
            <a:ext uri="{FF2B5EF4-FFF2-40B4-BE49-F238E27FC236}">
              <a16:creationId xmlns=""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092" name="Texte 68">
          <a:extLst>
            <a:ext uri="{FF2B5EF4-FFF2-40B4-BE49-F238E27FC236}">
              <a16:creationId xmlns=""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105275" y="37099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243" name="Chart 69">
          <a:extLst>
            <a:ext uri="{FF2B5EF4-FFF2-40B4-BE49-F238E27FC236}">
              <a16:creationId xmlns=""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094" name="Texte 70">
          <a:extLst>
            <a:ext uri="{FF2B5EF4-FFF2-40B4-BE49-F238E27FC236}">
              <a16:creationId xmlns=""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14400" y="38690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095" name="Texte 71">
          <a:extLst>
            <a:ext uri="{FF2B5EF4-FFF2-40B4-BE49-F238E27FC236}">
              <a16:creationId xmlns=""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4267200" y="38690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096" name="Texte 72">
          <a:extLst>
            <a:ext uri="{FF2B5EF4-FFF2-40B4-BE49-F238E27FC236}">
              <a16:creationId xmlns=""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00125" y="40595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097" name="Texte 73">
          <a:extLst>
            <a:ext uri="{FF2B5EF4-FFF2-40B4-BE49-F238E27FC236}">
              <a16:creationId xmlns=""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790575" y="391001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248" name="Chart 74">
          <a:extLst>
            <a:ext uri="{FF2B5EF4-FFF2-40B4-BE49-F238E27FC236}">
              <a16:creationId xmlns=""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099" name="Texte 75">
          <a:extLst>
            <a:ext uri="{FF2B5EF4-FFF2-40B4-BE49-F238E27FC236}">
              <a16:creationId xmlns=""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019550" y="391096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100" name="Texte 76">
          <a:extLst>
            <a:ext uri="{FF2B5EF4-FFF2-40B4-BE49-F238E27FC236}">
              <a16:creationId xmlns=""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229100" y="40595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251" name="Chart 77">
          <a:extLst>
            <a:ext uri="{FF2B5EF4-FFF2-40B4-BE49-F238E27FC236}">
              <a16:creationId xmlns=""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102" name="Texte 78">
          <a:extLst>
            <a:ext uri="{FF2B5EF4-FFF2-40B4-BE49-F238E27FC236}">
              <a16:creationId xmlns=""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771525" y="47405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253" name="Chart 79">
          <a:extLst>
            <a:ext uri="{FF2B5EF4-FFF2-40B4-BE49-F238E27FC236}">
              <a16:creationId xmlns=""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104" name="Texte 80">
          <a:extLst>
            <a:ext uri="{FF2B5EF4-FFF2-40B4-BE49-F238E27FC236}">
              <a16:creationId xmlns=""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105275" y="47386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255" name="Chart 81">
          <a:extLst>
            <a:ext uri="{FF2B5EF4-FFF2-40B4-BE49-F238E27FC236}">
              <a16:creationId xmlns=""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106" name="Texte 82">
          <a:extLst>
            <a:ext uri="{FF2B5EF4-FFF2-40B4-BE49-F238E27FC236}">
              <a16:creationId xmlns=""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14400" y="489680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107" name="Texte 83">
          <a:extLst>
            <a:ext uri="{FF2B5EF4-FFF2-40B4-BE49-F238E27FC236}">
              <a16:creationId xmlns=""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4267200" y="489680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108" name="Texte 84">
          <a:extLst>
            <a:ext uri="{FF2B5EF4-FFF2-40B4-BE49-F238E27FC236}">
              <a16:creationId xmlns=""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00125" y="50853975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109" name="Texte 85">
          <a:extLst>
            <a:ext uri="{FF2B5EF4-FFF2-40B4-BE49-F238E27FC236}">
              <a16:creationId xmlns=""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790575" y="49368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260" name="Chart 86">
          <a:extLst>
            <a:ext uri="{FF2B5EF4-FFF2-40B4-BE49-F238E27FC236}">
              <a16:creationId xmlns=""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111" name="Texte 87">
          <a:extLst>
            <a:ext uri="{FF2B5EF4-FFF2-40B4-BE49-F238E27FC236}">
              <a16:creationId xmlns=""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019550" y="49377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112" name="Texte 88">
          <a:extLst>
            <a:ext uri="{FF2B5EF4-FFF2-40B4-BE49-F238E27FC236}">
              <a16:creationId xmlns=""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229100" y="5085397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263" name="Chart 89">
          <a:extLst>
            <a:ext uri="{FF2B5EF4-FFF2-40B4-BE49-F238E27FC236}">
              <a16:creationId xmlns=""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114" name="Texte 90">
          <a:extLst>
            <a:ext uri="{FF2B5EF4-FFF2-40B4-BE49-F238E27FC236}">
              <a16:creationId xmlns=""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771525" y="576834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265" name="Chart 91">
          <a:extLst>
            <a:ext uri="{FF2B5EF4-FFF2-40B4-BE49-F238E27FC236}">
              <a16:creationId xmlns=""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116" name="Texte 92">
          <a:extLst>
            <a:ext uri="{FF2B5EF4-FFF2-40B4-BE49-F238E27FC236}">
              <a16:creationId xmlns=""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105275" y="576643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267" name="Chart 93">
          <a:extLst>
            <a:ext uri="{FF2B5EF4-FFF2-40B4-BE49-F238E27FC236}">
              <a16:creationId xmlns=""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118" name="Texte 94">
          <a:extLst>
            <a:ext uri="{FF2B5EF4-FFF2-40B4-BE49-F238E27FC236}">
              <a16:creationId xmlns=""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14400" y="59255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119" name="Texte 95">
          <a:extLst>
            <a:ext uri="{FF2B5EF4-FFF2-40B4-BE49-F238E27FC236}">
              <a16:creationId xmlns=""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4267200" y="59255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120" name="Texte 96">
          <a:extLst>
            <a:ext uri="{FF2B5EF4-FFF2-40B4-BE49-F238E27FC236}">
              <a16:creationId xmlns=""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00125" y="61150500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121" name="Texte 97">
          <a:extLst>
            <a:ext uri="{FF2B5EF4-FFF2-40B4-BE49-F238E27FC236}">
              <a16:creationId xmlns=""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790575" y="59655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272" name="Chart 98">
          <a:extLst>
            <a:ext uri="{FF2B5EF4-FFF2-40B4-BE49-F238E27FC236}">
              <a16:creationId xmlns=""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123" name="Texte 99">
          <a:extLst>
            <a:ext uri="{FF2B5EF4-FFF2-40B4-BE49-F238E27FC236}">
              <a16:creationId xmlns=""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019550" y="59664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124" name="Texte 100">
          <a:extLst>
            <a:ext uri="{FF2B5EF4-FFF2-40B4-BE49-F238E27FC236}">
              <a16:creationId xmlns=""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229100" y="6115050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275" name="Chart 101">
          <a:extLst>
            <a:ext uri="{FF2B5EF4-FFF2-40B4-BE49-F238E27FC236}">
              <a16:creationId xmlns=""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126" name="Texte 102">
          <a:extLst>
            <a:ext uri="{FF2B5EF4-FFF2-40B4-BE49-F238E27FC236}">
              <a16:creationId xmlns=""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771525" y="6796087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277" name="Chart 103">
          <a:extLst>
            <a:ext uri="{FF2B5EF4-FFF2-40B4-BE49-F238E27FC236}">
              <a16:creationId xmlns=""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128" name="Texte 104">
          <a:extLst>
            <a:ext uri="{FF2B5EF4-FFF2-40B4-BE49-F238E27FC236}">
              <a16:creationId xmlns=""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105275" y="6794182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279" name="Chart 105">
          <a:extLst>
            <a:ext uri="{FF2B5EF4-FFF2-40B4-BE49-F238E27FC236}">
              <a16:creationId xmlns=""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130" name="Texte 106">
          <a:extLst>
            <a:ext uri="{FF2B5EF4-FFF2-40B4-BE49-F238E27FC236}">
              <a16:creationId xmlns=""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14400" y="695229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131" name="Texte 107">
          <a:extLst>
            <a:ext uri="{FF2B5EF4-FFF2-40B4-BE49-F238E27FC236}">
              <a16:creationId xmlns=""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4267200" y="695229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132" name="Texte 108">
          <a:extLst>
            <a:ext uri="{FF2B5EF4-FFF2-40B4-BE49-F238E27FC236}">
              <a16:creationId xmlns=""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00125" y="715232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133" name="Texte 109">
          <a:extLst>
            <a:ext uri="{FF2B5EF4-FFF2-40B4-BE49-F238E27FC236}">
              <a16:creationId xmlns=""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790575" y="700278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284" name="Chart 110">
          <a:extLst>
            <a:ext uri="{FF2B5EF4-FFF2-40B4-BE49-F238E27FC236}">
              <a16:creationId xmlns=""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135" name="Texte 111">
          <a:extLst>
            <a:ext uri="{FF2B5EF4-FFF2-40B4-BE49-F238E27FC236}">
              <a16:creationId xmlns=""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019550" y="700373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136" name="Texte 112">
          <a:extLst>
            <a:ext uri="{FF2B5EF4-FFF2-40B4-BE49-F238E27FC236}">
              <a16:creationId xmlns=""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229100" y="715232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287" name="Chart 113">
          <a:extLst>
            <a:ext uri="{FF2B5EF4-FFF2-40B4-BE49-F238E27FC236}">
              <a16:creationId xmlns=""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138" name="Texte 114">
          <a:extLst>
            <a:ext uri="{FF2B5EF4-FFF2-40B4-BE49-F238E27FC236}">
              <a16:creationId xmlns=""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771525" y="784764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289" name="Chart 115">
          <a:extLst>
            <a:ext uri="{FF2B5EF4-FFF2-40B4-BE49-F238E27FC236}">
              <a16:creationId xmlns=""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40" name="Texte 116">
          <a:extLst>
            <a:ext uri="{FF2B5EF4-FFF2-40B4-BE49-F238E27FC236}">
              <a16:creationId xmlns=""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105275" y="784574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91" name="Chart 117">
          <a:extLst>
            <a:ext uri="{FF2B5EF4-FFF2-40B4-BE49-F238E27FC236}">
              <a16:creationId xmlns=""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42" name="Texte 118">
          <a:extLst>
            <a:ext uri="{FF2B5EF4-FFF2-40B4-BE49-F238E27FC236}">
              <a16:creationId xmlns=""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14400" y="800385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3" name="Texte 119">
          <a:extLst>
            <a:ext uri="{FF2B5EF4-FFF2-40B4-BE49-F238E27FC236}">
              <a16:creationId xmlns=""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800385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44" name="Texte 120">
          <a:extLst>
            <a:ext uri="{FF2B5EF4-FFF2-40B4-BE49-F238E27FC236}">
              <a16:creationId xmlns=""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00125" y="820293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45" name="Texte 121">
          <a:extLst>
            <a:ext uri="{FF2B5EF4-FFF2-40B4-BE49-F238E27FC236}">
              <a16:creationId xmlns=""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790575" y="805434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96" name="Chart 122">
          <a:extLst>
            <a:ext uri="{FF2B5EF4-FFF2-40B4-BE49-F238E27FC236}">
              <a16:creationId xmlns=""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47" name="Texte 123">
          <a:extLst>
            <a:ext uri="{FF2B5EF4-FFF2-40B4-BE49-F238E27FC236}">
              <a16:creationId xmlns=""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019550" y="805529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48" name="Texte 124">
          <a:extLst>
            <a:ext uri="{FF2B5EF4-FFF2-40B4-BE49-F238E27FC236}">
              <a16:creationId xmlns=""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229100" y="820293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99" name="Chart 128">
          <a:extLst>
            <a:ext uri="{FF2B5EF4-FFF2-40B4-BE49-F238E27FC236}">
              <a16:creationId xmlns=""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048" name="Texte 24">
          <a:extLst>
            <a:ext uri="{FF2B5EF4-FFF2-40B4-BE49-F238E27FC236}">
              <a16:creationId xmlns=""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52500" y="199834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1" name="Chart 113">
          <a:extLst>
            <a:ext uri="{FF2B5EF4-FFF2-40B4-BE49-F238E27FC236}">
              <a16:creationId xmlns=""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4" name="Texte 114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771525" y="888396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03" name="Chart 115">
          <a:extLst>
            <a:ext uri="{FF2B5EF4-FFF2-40B4-BE49-F238E27FC236}">
              <a16:creationId xmlns=""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6" name="Texte 116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105275" y="888206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05" name="Chart 117">
          <a:extLst>
            <a:ext uri="{FF2B5EF4-FFF2-40B4-BE49-F238E27FC236}">
              <a16:creationId xmlns=""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8" name="Texte 118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904017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9" name="Texte 119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4267200" y="904017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30" name="Texte 120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00125" y="923925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1" name="Texte 121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790575" y="90906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10" name="Chart 122">
          <a:extLst>
            <a:ext uri="{FF2B5EF4-FFF2-40B4-BE49-F238E27FC236}">
              <a16:creationId xmlns=""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3" name="Texte 123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90916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4" name="Texte 124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229100" y="923925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68"/>
  <sheetViews>
    <sheetView view="pageBreakPreview" zoomScaleNormal="100" zoomScaleSheetLayoutView="100" workbookViewId="0">
      <selection activeCell="Y374" sqref="Y374"/>
    </sheetView>
  </sheetViews>
  <sheetFormatPr baseColWidth="10" defaultColWidth="11.453125" defaultRowHeight="13" x14ac:dyDescent="0.3"/>
  <cols>
    <col min="1" max="1" width="21.7265625" style="118" customWidth="1"/>
    <col min="2" max="2" width="6.54296875" style="118" customWidth="1"/>
    <col min="3" max="3" width="6.90625" style="118" customWidth="1"/>
    <col min="4" max="6" width="6.81640625" style="118" customWidth="1"/>
    <col min="7" max="7" width="6.453125" style="118" customWidth="1"/>
    <col min="8" max="9" width="6.54296875" style="118" customWidth="1"/>
    <col min="10" max="10" width="5.81640625" style="118" customWidth="1"/>
    <col min="11" max="11" width="6" style="118" customWidth="1"/>
    <col min="12" max="12" width="6.81640625" style="118" customWidth="1"/>
    <col min="13" max="13" width="7" style="118" customWidth="1"/>
    <col min="14" max="14" width="9.26953125" style="118" customWidth="1"/>
    <col min="15" max="18" width="8.7265625" style="118" customWidth="1"/>
    <col min="19" max="16384" width="11.453125" style="118"/>
  </cols>
  <sheetData>
    <row r="1" spans="1:13" ht="21" x14ac:dyDescent="0.5">
      <c r="A1"/>
      <c r="D1" s="124"/>
      <c r="E1" s="124"/>
      <c r="F1" s="124"/>
      <c r="G1" s="124"/>
      <c r="H1" s="124"/>
      <c r="I1" s="124"/>
      <c r="J1" s="124"/>
      <c r="K1" s="124"/>
      <c r="L1" s="125"/>
      <c r="M1" s="125"/>
    </row>
    <row r="2" spans="1:13" x14ac:dyDescent="0.3">
      <c r="A2" s="125"/>
      <c r="B2" s="125"/>
      <c r="C2" s="125"/>
      <c r="D2" s="125"/>
      <c r="E2" s="125"/>
      <c r="F2" s="125"/>
      <c r="G2" s="125"/>
      <c r="H2" s="125"/>
      <c r="I2" s="125"/>
      <c r="J2" s="126"/>
      <c r="K2" s="126"/>
      <c r="L2" s="125"/>
      <c r="M2" s="125"/>
    </row>
    <row r="3" spans="1:13" x14ac:dyDescent="0.3">
      <c r="A3" s="125"/>
      <c r="B3" s="125"/>
      <c r="C3" s="125"/>
      <c r="D3" s="125"/>
      <c r="E3" s="125"/>
      <c r="F3" s="125"/>
      <c r="G3" s="125"/>
      <c r="H3" s="125"/>
      <c r="I3" s="125"/>
      <c r="J3" s="127"/>
      <c r="K3" s="127"/>
      <c r="L3" s="127"/>
      <c r="M3" s="127"/>
    </row>
    <row r="4" spans="1:13" x14ac:dyDescent="0.3">
      <c r="A4" s="125"/>
      <c r="B4" s="125"/>
      <c r="C4" s="125"/>
      <c r="D4" s="125"/>
      <c r="E4" s="125"/>
      <c r="F4" s="125"/>
      <c r="G4" s="125"/>
      <c r="H4" s="125"/>
      <c r="I4" s="125"/>
      <c r="J4" s="127"/>
      <c r="K4" s="127"/>
      <c r="L4" s="127"/>
      <c r="M4" s="127"/>
    </row>
    <row r="5" spans="1:13" x14ac:dyDescent="0.3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x14ac:dyDescent="0.3">
      <c r="A6" s="125"/>
      <c r="J6" s="125"/>
      <c r="K6" s="125"/>
      <c r="L6" s="125"/>
      <c r="M6" s="125"/>
    </row>
    <row r="7" spans="1:13" ht="23.5" x14ac:dyDescent="0.3">
      <c r="A7" s="249" t="s">
        <v>170</v>
      </c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</row>
    <row r="8" spans="1:13" ht="20.25" customHeight="1" x14ac:dyDescent="0.3">
      <c r="A8" s="249" t="s">
        <v>160</v>
      </c>
      <c r="B8" s="249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</row>
    <row r="9" spans="1:13" ht="12.75" customHeight="1" x14ac:dyDescent="0.3">
      <c r="A9" s="145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</row>
    <row r="10" spans="1:13" x14ac:dyDescent="0.3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5" customHeight="1" x14ac:dyDescent="0.3">
      <c r="A11" s="162" t="s">
        <v>95</v>
      </c>
      <c r="B11" s="255" t="s">
        <v>159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6" t="s">
        <v>97</v>
      </c>
      <c r="M11" s="257"/>
    </row>
    <row r="12" spans="1:13" ht="15" customHeight="1" x14ac:dyDescent="0.3">
      <c r="A12" s="162" t="s">
        <v>131</v>
      </c>
      <c r="B12" s="258" t="s">
        <v>161</v>
      </c>
      <c r="C12" s="258"/>
      <c r="D12" s="258"/>
      <c r="E12" s="258"/>
      <c r="F12" s="258"/>
      <c r="G12" s="258"/>
      <c r="H12" s="258"/>
      <c r="I12" s="258"/>
      <c r="J12" s="258"/>
      <c r="K12" s="258"/>
      <c r="L12" s="193" t="s">
        <v>157</v>
      </c>
      <c r="M12" s="193" t="s">
        <v>158</v>
      </c>
    </row>
    <row r="13" spans="1:13" ht="15" customHeight="1" x14ac:dyDescent="0.3">
      <c r="A13" s="162" t="s">
        <v>132</v>
      </c>
      <c r="B13" s="259" t="s">
        <v>162</v>
      </c>
      <c r="C13" s="259"/>
      <c r="D13" s="259"/>
      <c r="E13" s="259"/>
      <c r="F13" s="259"/>
      <c r="G13" s="259"/>
      <c r="H13" s="259"/>
      <c r="I13" s="259"/>
      <c r="J13" s="259"/>
      <c r="K13" s="259"/>
      <c r="L13" s="193" t="s">
        <v>157</v>
      </c>
      <c r="M13" s="193" t="s">
        <v>158</v>
      </c>
    </row>
    <row r="14" spans="1:13" ht="15" customHeight="1" x14ac:dyDescent="0.3">
      <c r="A14" s="163" t="s">
        <v>96</v>
      </c>
      <c r="B14" s="165" t="s">
        <v>123</v>
      </c>
      <c r="C14" s="166" t="str">
        <f>'Comptage Vitesse Sens 1 60 MinB'!BA5</f>
        <v>lundi 20 septembre 2021</v>
      </c>
      <c r="D14" s="166"/>
      <c r="E14" s="166"/>
      <c r="F14" s="166"/>
      <c r="G14" s="167" t="s">
        <v>87</v>
      </c>
      <c r="H14" s="166" t="str">
        <f>'Comptage Vitesse Sens 1 60 MinB'!BG5</f>
        <v>dimanche 26 septembre 2021</v>
      </c>
      <c r="I14" s="166"/>
      <c r="J14" s="166"/>
      <c r="K14" s="168"/>
      <c r="L14" s="265" t="s">
        <v>98</v>
      </c>
      <c r="M14" s="266"/>
    </row>
    <row r="15" spans="1:13" x14ac:dyDescent="0.3">
      <c r="A15" s="128"/>
    </row>
    <row r="37" spans="1:7" ht="13.5" thickBot="1" x14ac:dyDescent="0.35"/>
    <row r="38" spans="1:7" ht="13.5" thickBot="1" x14ac:dyDescent="0.35">
      <c r="A38" s="260" t="s">
        <v>99</v>
      </c>
      <c r="B38" s="262" t="str">
        <f>B12</f>
        <v>Rue de Mirabeau</v>
      </c>
      <c r="C38" s="263"/>
      <c r="D38" s="263"/>
      <c r="E38" s="264"/>
    </row>
    <row r="39" spans="1:7" ht="13.5" thickBot="1" x14ac:dyDescent="0.35">
      <c r="A39" s="261"/>
      <c r="B39" s="129" t="s">
        <v>27</v>
      </c>
      <c r="C39" s="130" t="s">
        <v>100</v>
      </c>
      <c r="D39" s="130" t="s">
        <v>28</v>
      </c>
      <c r="E39" s="131" t="s">
        <v>101</v>
      </c>
    </row>
    <row r="40" spans="1:7" x14ac:dyDescent="0.3">
      <c r="A40" s="158" t="s">
        <v>102</v>
      </c>
      <c r="B40" s="159">
        <f>'Comptage Vitesse Sens 1 60 MinB'!E594</f>
        <v>6819</v>
      </c>
      <c r="C40" s="160">
        <f>'Comptage Vitesse Sens 1 60 MinB'!F594</f>
        <v>6700</v>
      </c>
      <c r="D40" s="160">
        <f>'Comptage Vitesse Sens 1 60 MinB'!G594</f>
        <v>119</v>
      </c>
      <c r="E40" s="161">
        <f>'Comptage Vitesse Sens 1 60 MinB'!H594</f>
        <v>1.7451239184631179E-2</v>
      </c>
    </row>
    <row r="41" spans="1:7" x14ac:dyDescent="0.3">
      <c r="A41" s="135" t="s">
        <v>103</v>
      </c>
      <c r="B41" s="136">
        <f>'Comptage Vitesse Sens 1 60 MinB'!E595</f>
        <v>974.14285714285711</v>
      </c>
      <c r="C41" s="137">
        <f>'Comptage Vitesse Sens 1 60 MinB'!F595</f>
        <v>957.14285714285711</v>
      </c>
      <c r="D41" s="137">
        <f>'Comptage Vitesse Sens 1 60 MinB'!G595</f>
        <v>17</v>
      </c>
      <c r="E41" s="138">
        <f>'Comptage Vitesse Sens 1 60 MinB'!H595</f>
        <v>1.7451239184631179E-2</v>
      </c>
    </row>
    <row r="42" spans="1:7" x14ac:dyDescent="0.3">
      <c r="A42" s="135" t="s">
        <v>104</v>
      </c>
      <c r="B42" s="136">
        <f>'Comptage Vitesse Sens 1 60 MinB'!E596</f>
        <v>40.589285714285715</v>
      </c>
      <c r="C42" s="137">
        <f>'Comptage Vitesse Sens 1 60 MinB'!F596</f>
        <v>39.88095238095238</v>
      </c>
      <c r="D42" s="137">
        <f>'Comptage Vitesse Sens 1 60 MinB'!G596</f>
        <v>0.70833333333333337</v>
      </c>
      <c r="E42" s="138">
        <f>'Comptage Vitesse Sens 1 60 MinB'!H596</f>
        <v>1.7451239184631179E-2</v>
      </c>
    </row>
    <row r="43" spans="1:7" x14ac:dyDescent="0.3">
      <c r="A43" s="135" t="s">
        <v>105</v>
      </c>
      <c r="B43" s="136">
        <f>'Comptage Vitesse Sens 1 60 MinB'!E597</f>
        <v>871</v>
      </c>
      <c r="C43" s="137">
        <f>'Comptage Vitesse Sens 1 60 MinB'!F597</f>
        <v>855.57142857142856</v>
      </c>
      <c r="D43" s="137">
        <f>'Comptage Vitesse Sens 1 60 MinB'!G597</f>
        <v>15.428571428571427</v>
      </c>
      <c r="E43" s="138">
        <f>'Comptage Vitesse Sens 1 60 MinB'!H597</f>
        <v>1.771362965392816E-2</v>
      </c>
    </row>
    <row r="44" spans="1:7" x14ac:dyDescent="0.3">
      <c r="A44" s="135" t="s">
        <v>106</v>
      </c>
      <c r="B44" s="136">
        <f>'Comptage Vitesse Sens 1 60 MinB'!E598</f>
        <v>103.14285714285711</v>
      </c>
      <c r="C44" s="137">
        <f>'Comptage Vitesse Sens 1 60 MinB'!F598</f>
        <v>101.57142857142854</v>
      </c>
      <c r="D44" s="137">
        <f>'Comptage Vitesse Sens 1 60 MinB'!G598</f>
        <v>1.571428571428573</v>
      </c>
      <c r="E44" s="138">
        <f>'Comptage Vitesse Sens 1 60 MinB'!H598</f>
        <v>1.5235457063711931E-2</v>
      </c>
    </row>
    <row r="45" spans="1:7" x14ac:dyDescent="0.3">
      <c r="A45" s="135" t="s">
        <v>107</v>
      </c>
      <c r="B45" s="136">
        <f>'Comptage Vitesse Sens 1 60 MinB'!E599</f>
        <v>1052.2</v>
      </c>
      <c r="C45" s="137">
        <f>'Comptage Vitesse Sens 1 60 MinB'!F599</f>
        <v>1033.8</v>
      </c>
      <c r="D45" s="137">
        <f>'Comptage Vitesse Sens 1 60 MinB'!G599</f>
        <v>18.399999999999995</v>
      </c>
      <c r="E45" s="138">
        <f>'Comptage Vitesse Sens 1 60 MinB'!H599</f>
        <v>1.7487169739593227E-2</v>
      </c>
    </row>
    <row r="46" spans="1:7" x14ac:dyDescent="0.3">
      <c r="A46" s="135" t="s">
        <v>133</v>
      </c>
      <c r="B46" s="136">
        <f>'Comptage Vitesse Sens 1 60 MinB'!E600</f>
        <v>805</v>
      </c>
      <c r="C46" s="137">
        <f>'Comptage Vitesse Sens 1 60 MinB'!F600</f>
        <v>793</v>
      </c>
      <c r="D46" s="137">
        <f>'Comptage Vitesse Sens 1 60 MinB'!G600</f>
        <v>12</v>
      </c>
      <c r="E46" s="138">
        <f>'Comptage Vitesse Sens 1 60 MinB'!H600</f>
        <v>1.4906832298136646E-2</v>
      </c>
    </row>
    <row r="47" spans="1:7" ht="13.5" thickBot="1" x14ac:dyDescent="0.35">
      <c r="A47" s="139" t="s">
        <v>118</v>
      </c>
      <c r="B47" s="140">
        <f>'Comptage Vitesse Sens 1 60 MinB'!E601</f>
        <v>753</v>
      </c>
      <c r="C47" s="141">
        <f>'Comptage Vitesse Sens 1 60 MinB'!F601</f>
        <v>738</v>
      </c>
      <c r="D47" s="141">
        <f>'Comptage Vitesse Sens 1 60 MinB'!G601</f>
        <v>15</v>
      </c>
      <c r="E47" s="142">
        <f>'Comptage Vitesse Sens 1 60 MinB'!H601</f>
        <v>1.9920318725099601E-2</v>
      </c>
    </row>
    <row r="48" spans="1:7" ht="13.5" thickBot="1" x14ac:dyDescent="0.35">
      <c r="A48" s="143"/>
      <c r="B48" s="143"/>
      <c r="C48" s="143"/>
      <c r="D48" s="143"/>
      <c r="E48" s="143"/>
      <c r="F48" s="143"/>
      <c r="G48" s="143"/>
    </row>
    <row r="49" spans="1:17" ht="13.5" thickBot="1" x14ac:dyDescent="0.35">
      <c r="A49" s="253" t="s">
        <v>108</v>
      </c>
      <c r="B49" s="250" t="str">
        <f>B12</f>
        <v>Rue de Mirabeau</v>
      </c>
      <c r="C49" s="251"/>
      <c r="D49" s="252"/>
    </row>
    <row r="50" spans="1:17" x14ac:dyDescent="0.3">
      <c r="A50" s="254"/>
      <c r="B50" s="132" t="s">
        <v>27</v>
      </c>
      <c r="C50" s="133" t="s">
        <v>100</v>
      </c>
      <c r="D50" s="134" t="s">
        <v>28</v>
      </c>
    </row>
    <row r="51" spans="1:17" x14ac:dyDescent="0.3">
      <c r="A51" s="172" t="s">
        <v>110</v>
      </c>
      <c r="B51" s="169">
        <f>'Comptage Vitesse Sens 1 60 MinB'!E605</f>
        <v>3457</v>
      </c>
      <c r="C51" s="174">
        <f>'Comptage Vitesse Sens 1 60 MinB'!F605</f>
        <v>3434</v>
      </c>
      <c r="D51" s="175">
        <f>'Comptage Vitesse Sens 1 60 MinB'!G605</f>
        <v>23</v>
      </c>
    </row>
    <row r="52" spans="1:17" ht="13.5" thickBot="1" x14ac:dyDescent="0.35">
      <c r="A52" s="171" t="s">
        <v>124</v>
      </c>
      <c r="B52" s="155">
        <f>B51/B40</f>
        <v>0.50696583076697466</v>
      </c>
      <c r="C52" s="156">
        <f>C51/C40</f>
        <v>0.51253731343283582</v>
      </c>
      <c r="D52" s="157">
        <f>D51/D40</f>
        <v>0.19327731092436976</v>
      </c>
    </row>
    <row r="53" spans="1:17" x14ac:dyDescent="0.3">
      <c r="A53" s="170" t="s">
        <v>109</v>
      </c>
      <c r="B53" s="186"/>
      <c r="C53" s="186">
        <v>30.2</v>
      </c>
      <c r="D53" s="210">
        <v>24.4</v>
      </c>
    </row>
    <row r="54" spans="1:17" x14ac:dyDescent="0.3">
      <c r="A54" s="171" t="s">
        <v>83</v>
      </c>
      <c r="B54" s="184"/>
      <c r="C54" s="185">
        <v>36.54</v>
      </c>
      <c r="D54" s="182">
        <v>31.76</v>
      </c>
    </row>
    <row r="55" spans="1:17" x14ac:dyDescent="0.3">
      <c r="A55" s="171" t="s">
        <v>84</v>
      </c>
      <c r="B55" s="184"/>
      <c r="C55" s="185">
        <v>30.24</v>
      </c>
      <c r="D55" s="182">
        <v>24.84</v>
      </c>
    </row>
    <row r="56" spans="1:17" ht="13.5" thickBot="1" x14ac:dyDescent="0.35">
      <c r="A56" s="173" t="s">
        <v>89</v>
      </c>
      <c r="B56" s="211"/>
      <c r="C56" s="212">
        <v>23.76</v>
      </c>
      <c r="D56" s="213">
        <v>20.34</v>
      </c>
    </row>
    <row r="57" spans="1:17" ht="13.5" thickBot="1" x14ac:dyDescent="0.35">
      <c r="A57" s="214"/>
      <c r="B57" s="246" t="str">
        <f>B49</f>
        <v>Rue de Mirabeau</v>
      </c>
      <c r="C57" s="247"/>
      <c r="D57" s="247"/>
      <c r="E57" s="248"/>
    </row>
    <row r="58" spans="1:17" x14ac:dyDescent="0.3">
      <c r="B58" s="217" t="s">
        <v>144</v>
      </c>
      <c r="C58" s="218" t="s">
        <v>145</v>
      </c>
      <c r="D58" s="218" t="s">
        <v>146</v>
      </c>
      <c r="E58" s="219" t="s">
        <v>147</v>
      </c>
      <c r="J58" s="125"/>
      <c r="K58" s="125"/>
      <c r="L58" s="125"/>
      <c r="N58" s="125"/>
      <c r="O58" s="125"/>
      <c r="P58" s="125"/>
    </row>
    <row r="59" spans="1:17" x14ac:dyDescent="0.3">
      <c r="A59" s="230" t="s">
        <v>142</v>
      </c>
      <c r="B59" s="215" t="s">
        <v>125</v>
      </c>
      <c r="C59" s="235" t="s">
        <v>125</v>
      </c>
      <c r="D59" s="235" t="s">
        <v>125</v>
      </c>
      <c r="E59" s="216" t="s">
        <v>125</v>
      </c>
      <c r="J59" s="143"/>
      <c r="K59" s="143"/>
      <c r="L59" s="143"/>
      <c r="M59" s="143"/>
      <c r="N59" s="143"/>
      <c r="O59" s="143"/>
      <c r="P59" s="143"/>
      <c r="Q59" s="143"/>
    </row>
    <row r="60" spans="1:17" x14ac:dyDescent="0.3">
      <c r="A60" s="229" t="s">
        <v>148</v>
      </c>
      <c r="B60" s="231">
        <f>'Comptage Vitesse Sens 1 60 MinB'!B611</f>
        <v>0.48746268656716418</v>
      </c>
      <c r="C60" s="231">
        <f>'Comptage Vitesse Sens 1 60 MinB'!C611</f>
        <v>0.80672268907563027</v>
      </c>
      <c r="D60" s="231">
        <f>'Comptage Vitesse Sens 1 60 MinB'!D611</f>
        <v>0.51253731343283582</v>
      </c>
      <c r="E60" s="232">
        <f>'Comptage Vitesse Sens 1 60 MinB'!E611</f>
        <v>0.19327731092436976</v>
      </c>
    </row>
    <row r="61" spans="1:17" x14ac:dyDescent="0.3">
      <c r="A61" s="230" t="s">
        <v>149</v>
      </c>
      <c r="B61" s="227">
        <f>'Comptage Vitesse Sens 1 60 MinB'!B612</f>
        <v>0.94223880597014931</v>
      </c>
      <c r="C61" s="227">
        <f>'Comptage Vitesse Sens 1 60 MinB'!C612</f>
        <v>0.98319327731092432</v>
      </c>
      <c r="D61" s="227">
        <f>'Comptage Vitesse Sens 1 60 MinB'!D612</f>
        <v>5.7761194029850749E-2</v>
      </c>
      <c r="E61" s="228">
        <f>'Comptage Vitesse Sens 1 60 MinB'!E612</f>
        <v>1.680672268907563E-2</v>
      </c>
    </row>
    <row r="62" spans="1:17" x14ac:dyDescent="0.3">
      <c r="A62" s="229" t="s">
        <v>150</v>
      </c>
      <c r="B62" s="231">
        <f>'Comptage Vitesse Sens 1 60 MinB'!B613</f>
        <v>0.99582089552238806</v>
      </c>
      <c r="C62" s="231">
        <f>'Comptage Vitesse Sens 1 60 MinB'!C613</f>
        <v>1</v>
      </c>
      <c r="D62" s="231">
        <f>'Comptage Vitesse Sens 1 60 MinB'!D613</f>
        <v>4.1791044776119399E-3</v>
      </c>
      <c r="E62" s="232">
        <f>'Comptage Vitesse Sens 1 60 MinB'!E613</f>
        <v>0</v>
      </c>
    </row>
    <row r="63" spans="1:17" x14ac:dyDescent="0.3">
      <c r="A63" s="230" t="s">
        <v>151</v>
      </c>
      <c r="B63" s="227">
        <f>'Comptage Vitesse Sens 1 60 MinB'!B614</f>
        <v>0.99985074626865666</v>
      </c>
      <c r="C63" s="227">
        <f>'Comptage Vitesse Sens 1 60 MinB'!C614</f>
        <v>1</v>
      </c>
      <c r="D63" s="227">
        <f>'Comptage Vitesse Sens 1 60 MinB'!D614</f>
        <v>1.4925373134328358E-4</v>
      </c>
      <c r="E63" s="228">
        <f>'Comptage Vitesse Sens 1 60 MinB'!E614</f>
        <v>0</v>
      </c>
    </row>
    <row r="64" spans="1:17" x14ac:dyDescent="0.3">
      <c r="A64" s="229" t="s">
        <v>152</v>
      </c>
      <c r="B64" s="231">
        <f>'Comptage Vitesse Sens 1 60 MinB'!B615</f>
        <v>1</v>
      </c>
      <c r="C64" s="231">
        <f>'Comptage Vitesse Sens 1 60 MinB'!C615</f>
        <v>1</v>
      </c>
      <c r="D64" s="231">
        <f>'Comptage Vitesse Sens 1 60 MinB'!D615</f>
        <v>0</v>
      </c>
      <c r="E64" s="232">
        <f>'Comptage Vitesse Sens 1 60 MinB'!E615</f>
        <v>0</v>
      </c>
    </row>
    <row r="65" spans="1:5" x14ac:dyDescent="0.3">
      <c r="A65" s="230" t="s">
        <v>153</v>
      </c>
      <c r="B65" s="227">
        <f>'Comptage Vitesse Sens 1 60 MinB'!B616</f>
        <v>1</v>
      </c>
      <c r="C65" s="227">
        <f>'Comptage Vitesse Sens 1 60 MinB'!C616</f>
        <v>1</v>
      </c>
      <c r="D65" s="227">
        <f>'Comptage Vitesse Sens 1 60 MinB'!D616</f>
        <v>0</v>
      </c>
      <c r="E65" s="228">
        <f>'Comptage Vitesse Sens 1 60 MinB'!E616</f>
        <v>0</v>
      </c>
    </row>
    <row r="66" spans="1:5" x14ac:dyDescent="0.3">
      <c r="A66" s="229" t="s">
        <v>154</v>
      </c>
      <c r="B66" s="231">
        <f>'Comptage Vitesse Sens 1 60 MinB'!B617</f>
        <v>1</v>
      </c>
      <c r="C66" s="231">
        <f>'Comptage Vitesse Sens 1 60 MinB'!C617</f>
        <v>1</v>
      </c>
      <c r="D66" s="231">
        <f>'Comptage Vitesse Sens 1 60 MinB'!D617</f>
        <v>0</v>
      </c>
      <c r="E66" s="232">
        <f>'Comptage Vitesse Sens 1 60 MinB'!E617</f>
        <v>0</v>
      </c>
    </row>
    <row r="67" spans="1:5" x14ac:dyDescent="0.3">
      <c r="A67" s="230" t="s">
        <v>155</v>
      </c>
      <c r="B67" s="227">
        <f>'Comptage Vitesse Sens 1 60 MinB'!B618</f>
        <v>1</v>
      </c>
      <c r="C67" s="227">
        <f>'Comptage Vitesse Sens 1 60 MinB'!C618</f>
        <v>1</v>
      </c>
      <c r="D67" s="227">
        <f>'Comptage Vitesse Sens 1 60 MinB'!D618</f>
        <v>0</v>
      </c>
      <c r="E67" s="228">
        <f>'Comptage Vitesse Sens 1 60 MinB'!E618</f>
        <v>0</v>
      </c>
    </row>
    <row r="68" spans="1:5" ht="13.5" thickBot="1" x14ac:dyDescent="0.35">
      <c r="A68" s="229" t="s">
        <v>156</v>
      </c>
      <c r="B68" s="233">
        <f>'Comptage Vitesse Sens 1 60 MinB'!B619</f>
        <v>1</v>
      </c>
      <c r="C68" s="233">
        <f>'Comptage Vitesse Sens 1 60 MinB'!C619</f>
        <v>1</v>
      </c>
      <c r="D68" s="233">
        <f>'Comptage Vitesse Sens 1 60 MinB'!D619</f>
        <v>0</v>
      </c>
      <c r="E68" s="234">
        <f>'Comptage Vitesse Sens 1 60 MinB'!E619</f>
        <v>0</v>
      </c>
    </row>
  </sheetData>
  <mergeCells count="12">
    <mergeCell ref="B57:E57"/>
    <mergeCell ref="A7:M7"/>
    <mergeCell ref="A8:M8"/>
    <mergeCell ref="B49:D49"/>
    <mergeCell ref="A49:A50"/>
    <mergeCell ref="B11:K11"/>
    <mergeCell ref="L11:M11"/>
    <mergeCell ref="B12:K12"/>
    <mergeCell ref="B13:K13"/>
    <mergeCell ref="A38:A39"/>
    <mergeCell ref="B38:E38"/>
    <mergeCell ref="L14:M14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  <headerFooter>
    <oddFooter>&amp;LITEC ETUDES&amp;CCOMPTAGES VITESSES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2177"/>
  <sheetViews>
    <sheetView showGridLines="0" tabSelected="1" view="pageBreakPreview" topLeftCell="F349" zoomScaleSheetLayoutView="100" workbookViewId="0">
      <selection activeCell="Y366" sqref="Y366"/>
    </sheetView>
  </sheetViews>
  <sheetFormatPr baseColWidth="10" defaultColWidth="11.453125" defaultRowHeight="10" x14ac:dyDescent="0.2"/>
  <cols>
    <col min="1" max="1" width="7.453125" style="316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23" width="11.453125" style="65"/>
    <col min="24" max="16384" width="11.453125" style="2"/>
  </cols>
  <sheetData>
    <row r="1" spans="1:23" ht="17" thickBot="1" x14ac:dyDescent="0.4">
      <c r="A1" s="306" t="s">
        <v>170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4" t="s">
        <v>160</v>
      </c>
      <c r="N1" s="244"/>
      <c r="O1" s="244"/>
      <c r="P1" s="244"/>
      <c r="Q1" s="244"/>
      <c r="R1" s="244"/>
      <c r="S1" s="244"/>
      <c r="T1" s="244"/>
      <c r="U1" s="245"/>
    </row>
    <row r="2" spans="1:23" s="9" customFormat="1" ht="7.15" customHeight="1" x14ac:dyDescent="0.35">
      <c r="A2" s="307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66"/>
      <c r="W2" s="66"/>
    </row>
    <row r="3" spans="1:23" ht="13" x14ac:dyDescent="0.3">
      <c r="A3" s="308" t="s">
        <v>75</v>
      </c>
      <c r="B3" s="113"/>
      <c r="C3" s="113"/>
      <c r="D3" s="113"/>
      <c r="E3" s="114" t="s">
        <v>163</v>
      </c>
      <c r="F3" s="113"/>
      <c r="G3" s="113"/>
      <c r="H3" s="113"/>
      <c r="I3" s="112" t="s">
        <v>91</v>
      </c>
      <c r="J3" s="115" t="s">
        <v>162</v>
      </c>
      <c r="K3" s="112"/>
      <c r="L3" s="116"/>
      <c r="M3" s="113"/>
      <c r="N3" s="112"/>
      <c r="O3" s="112" t="s">
        <v>94</v>
      </c>
      <c r="P3" s="115" t="s">
        <v>161</v>
      </c>
      <c r="Q3" s="113"/>
      <c r="R3" s="113"/>
      <c r="S3" s="113"/>
      <c r="T3" s="113"/>
      <c r="U3" s="113"/>
    </row>
    <row r="4" spans="1:23" ht="12" customHeight="1" thickBot="1" x14ac:dyDescent="0.25">
      <c r="A4" s="309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</row>
    <row r="5" spans="1:23" ht="10.5" thickTop="1" x14ac:dyDescent="0.2">
      <c r="A5" s="310" t="s">
        <v>5</v>
      </c>
      <c r="B5" s="281" t="s">
        <v>6</v>
      </c>
      <c r="C5" s="282"/>
      <c r="D5" s="283" t="s">
        <v>7</v>
      </c>
      <c r="E5" s="282"/>
      <c r="F5" s="283" t="s">
        <v>8</v>
      </c>
      <c r="G5" s="282"/>
      <c r="H5" s="283" t="s">
        <v>9</v>
      </c>
      <c r="I5" s="282"/>
      <c r="J5" s="283" t="s">
        <v>10</v>
      </c>
      <c r="K5" s="282"/>
      <c r="L5" s="283" t="s">
        <v>11</v>
      </c>
      <c r="M5" s="282"/>
      <c r="N5" s="283" t="s">
        <v>12</v>
      </c>
      <c r="O5" s="282"/>
      <c r="P5" s="283" t="s">
        <v>13</v>
      </c>
      <c r="Q5" s="282"/>
      <c r="R5" s="283" t="s">
        <v>14</v>
      </c>
      <c r="S5" s="284"/>
      <c r="T5" s="285" t="s">
        <v>15</v>
      </c>
      <c r="U5" s="284"/>
    </row>
    <row r="6" spans="1:23" ht="10.5" thickBot="1" x14ac:dyDescent="0.25">
      <c r="A6" s="311" t="s">
        <v>15</v>
      </c>
      <c r="B6" s="286" t="s">
        <v>16</v>
      </c>
      <c r="C6" s="287"/>
      <c r="D6" s="288" t="s">
        <v>17</v>
      </c>
      <c r="E6" s="287"/>
      <c r="F6" s="288" t="s">
        <v>18</v>
      </c>
      <c r="G6" s="287"/>
      <c r="H6" s="288" t="s">
        <v>19</v>
      </c>
      <c r="I6" s="287"/>
      <c r="J6" s="288" t="s">
        <v>20</v>
      </c>
      <c r="K6" s="287"/>
      <c r="L6" s="288" t="s">
        <v>21</v>
      </c>
      <c r="M6" s="287"/>
      <c r="N6" s="288" t="s">
        <v>22</v>
      </c>
      <c r="O6" s="287"/>
      <c r="P6" s="288" t="s">
        <v>23</v>
      </c>
      <c r="Q6" s="287"/>
      <c r="R6" s="288" t="s">
        <v>24</v>
      </c>
      <c r="S6" s="289"/>
      <c r="T6" s="290" t="s">
        <v>25</v>
      </c>
      <c r="U6" s="291"/>
    </row>
    <row r="7" spans="1:23" ht="11.5" thickTop="1" thickBot="1" x14ac:dyDescent="0.3">
      <c r="A7" s="312" t="s">
        <v>26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</row>
    <row r="8" spans="1:23" ht="10.5" thickTop="1" x14ac:dyDescent="0.2">
      <c r="A8" s="313" t="s">
        <v>29</v>
      </c>
      <c r="B8" s="195">
        <v>2</v>
      </c>
      <c r="C8" s="201">
        <v>0</v>
      </c>
      <c r="D8" s="195">
        <v>1</v>
      </c>
      <c r="E8" s="201">
        <v>0</v>
      </c>
      <c r="F8" s="195">
        <v>0</v>
      </c>
      <c r="G8" s="201">
        <v>0</v>
      </c>
      <c r="H8" s="195">
        <v>0</v>
      </c>
      <c r="I8" s="201">
        <v>0</v>
      </c>
      <c r="J8" s="195">
        <v>0</v>
      </c>
      <c r="K8" s="201">
        <v>0</v>
      </c>
      <c r="L8" s="195">
        <v>0</v>
      </c>
      <c r="M8" s="201">
        <v>0</v>
      </c>
      <c r="N8" s="195">
        <v>0</v>
      </c>
      <c r="O8" s="201">
        <v>0</v>
      </c>
      <c r="P8" s="195">
        <v>0</v>
      </c>
      <c r="Q8" s="201">
        <v>0</v>
      </c>
      <c r="R8" s="195">
        <v>0</v>
      </c>
      <c r="S8" s="201">
        <v>0</v>
      </c>
      <c r="T8" s="195">
        <v>3</v>
      </c>
      <c r="U8" s="201">
        <v>0</v>
      </c>
    </row>
    <row r="9" spans="1:23" x14ac:dyDescent="0.2">
      <c r="A9" s="313" t="s">
        <v>30</v>
      </c>
      <c r="B9" s="195">
        <v>4</v>
      </c>
      <c r="C9" s="201">
        <v>0</v>
      </c>
      <c r="D9" s="195">
        <v>0</v>
      </c>
      <c r="E9" s="201">
        <v>0</v>
      </c>
      <c r="F9" s="195">
        <v>0</v>
      </c>
      <c r="G9" s="201">
        <v>0</v>
      </c>
      <c r="H9" s="195">
        <v>1</v>
      </c>
      <c r="I9" s="201">
        <v>0</v>
      </c>
      <c r="J9" s="195">
        <v>0</v>
      </c>
      <c r="K9" s="201">
        <v>0</v>
      </c>
      <c r="L9" s="195">
        <v>0</v>
      </c>
      <c r="M9" s="201">
        <v>0</v>
      </c>
      <c r="N9" s="195">
        <v>0</v>
      </c>
      <c r="O9" s="201">
        <v>0</v>
      </c>
      <c r="P9" s="195">
        <v>0</v>
      </c>
      <c r="Q9" s="201">
        <v>0</v>
      </c>
      <c r="R9" s="195">
        <v>0</v>
      </c>
      <c r="S9" s="201">
        <v>0</v>
      </c>
      <c r="T9" s="195">
        <v>5</v>
      </c>
      <c r="U9" s="201">
        <v>0</v>
      </c>
    </row>
    <row r="10" spans="1:23" x14ac:dyDescent="0.2">
      <c r="A10" s="313" t="s">
        <v>31</v>
      </c>
      <c r="B10" s="195">
        <v>2</v>
      </c>
      <c r="C10" s="201">
        <v>0</v>
      </c>
      <c r="D10" s="195">
        <v>0</v>
      </c>
      <c r="E10" s="201">
        <v>0</v>
      </c>
      <c r="F10" s="195">
        <v>0</v>
      </c>
      <c r="G10" s="201">
        <v>0</v>
      </c>
      <c r="H10" s="195">
        <v>0</v>
      </c>
      <c r="I10" s="201">
        <v>0</v>
      </c>
      <c r="J10" s="195">
        <v>0</v>
      </c>
      <c r="K10" s="201">
        <v>0</v>
      </c>
      <c r="L10" s="195">
        <v>0</v>
      </c>
      <c r="M10" s="201">
        <v>0</v>
      </c>
      <c r="N10" s="195">
        <v>0</v>
      </c>
      <c r="O10" s="201">
        <v>0</v>
      </c>
      <c r="P10" s="195">
        <v>0</v>
      </c>
      <c r="Q10" s="201">
        <v>0</v>
      </c>
      <c r="R10" s="195">
        <v>0</v>
      </c>
      <c r="S10" s="201">
        <v>0</v>
      </c>
      <c r="T10" s="195">
        <v>2</v>
      </c>
      <c r="U10" s="201">
        <v>0</v>
      </c>
    </row>
    <row r="11" spans="1:23" x14ac:dyDescent="0.2">
      <c r="A11" s="313" t="s">
        <v>32</v>
      </c>
      <c r="B11" s="195">
        <v>2</v>
      </c>
      <c r="C11" s="201">
        <v>0</v>
      </c>
      <c r="D11" s="195">
        <v>1</v>
      </c>
      <c r="E11" s="201">
        <v>0</v>
      </c>
      <c r="F11" s="195">
        <v>0</v>
      </c>
      <c r="G11" s="201">
        <v>0</v>
      </c>
      <c r="H11" s="195">
        <v>0</v>
      </c>
      <c r="I11" s="201">
        <v>0</v>
      </c>
      <c r="J11" s="195">
        <v>0</v>
      </c>
      <c r="K11" s="201">
        <v>0</v>
      </c>
      <c r="L11" s="195">
        <v>0</v>
      </c>
      <c r="M11" s="201">
        <v>0</v>
      </c>
      <c r="N11" s="195">
        <v>0</v>
      </c>
      <c r="O11" s="201">
        <v>0</v>
      </c>
      <c r="P11" s="195">
        <v>0</v>
      </c>
      <c r="Q11" s="201">
        <v>0</v>
      </c>
      <c r="R11" s="195">
        <v>0</v>
      </c>
      <c r="S11" s="201">
        <v>0</v>
      </c>
      <c r="T11" s="195">
        <v>3</v>
      </c>
      <c r="U11" s="201">
        <v>0</v>
      </c>
    </row>
    <row r="12" spans="1:23" x14ac:dyDescent="0.2">
      <c r="A12" s="313" t="s">
        <v>33</v>
      </c>
      <c r="B12" s="195">
        <v>1</v>
      </c>
      <c r="C12" s="201">
        <v>0</v>
      </c>
      <c r="D12" s="195">
        <v>0</v>
      </c>
      <c r="E12" s="201">
        <v>0</v>
      </c>
      <c r="F12" s="195">
        <v>1</v>
      </c>
      <c r="G12" s="201">
        <v>0</v>
      </c>
      <c r="H12" s="195">
        <v>0</v>
      </c>
      <c r="I12" s="201">
        <v>0</v>
      </c>
      <c r="J12" s="195">
        <v>0</v>
      </c>
      <c r="K12" s="201">
        <v>0</v>
      </c>
      <c r="L12" s="195">
        <v>0</v>
      </c>
      <c r="M12" s="201">
        <v>0</v>
      </c>
      <c r="N12" s="195">
        <v>0</v>
      </c>
      <c r="O12" s="201">
        <v>0</v>
      </c>
      <c r="P12" s="195">
        <v>0</v>
      </c>
      <c r="Q12" s="201">
        <v>0</v>
      </c>
      <c r="R12" s="195">
        <v>0</v>
      </c>
      <c r="S12" s="201">
        <v>0</v>
      </c>
      <c r="T12" s="195">
        <v>2</v>
      </c>
      <c r="U12" s="201">
        <v>0</v>
      </c>
    </row>
    <row r="13" spans="1:23" x14ac:dyDescent="0.2">
      <c r="A13" s="313" t="s">
        <v>34</v>
      </c>
      <c r="B13" s="195">
        <v>1</v>
      </c>
      <c r="C13" s="201">
        <v>0</v>
      </c>
      <c r="D13" s="195">
        <v>4</v>
      </c>
      <c r="E13" s="201">
        <v>0</v>
      </c>
      <c r="F13" s="195">
        <v>1</v>
      </c>
      <c r="G13" s="201">
        <v>0</v>
      </c>
      <c r="H13" s="195">
        <v>0</v>
      </c>
      <c r="I13" s="201">
        <v>0</v>
      </c>
      <c r="J13" s="195">
        <v>0</v>
      </c>
      <c r="K13" s="201">
        <v>0</v>
      </c>
      <c r="L13" s="195">
        <v>0</v>
      </c>
      <c r="M13" s="201">
        <v>0</v>
      </c>
      <c r="N13" s="195">
        <v>0</v>
      </c>
      <c r="O13" s="201">
        <v>0</v>
      </c>
      <c r="P13" s="195">
        <v>0</v>
      </c>
      <c r="Q13" s="201">
        <v>0</v>
      </c>
      <c r="R13" s="195">
        <v>0</v>
      </c>
      <c r="S13" s="201">
        <v>0</v>
      </c>
      <c r="T13" s="195">
        <v>6</v>
      </c>
      <c r="U13" s="201">
        <v>0</v>
      </c>
    </row>
    <row r="14" spans="1:23" x14ac:dyDescent="0.2">
      <c r="A14" s="313" t="s">
        <v>35</v>
      </c>
      <c r="B14" s="195">
        <v>1</v>
      </c>
      <c r="C14" s="201">
        <v>0</v>
      </c>
      <c r="D14" s="195">
        <v>6</v>
      </c>
      <c r="E14" s="201">
        <v>0</v>
      </c>
      <c r="F14" s="195">
        <v>0</v>
      </c>
      <c r="G14" s="201">
        <v>0</v>
      </c>
      <c r="H14" s="195">
        <v>0</v>
      </c>
      <c r="I14" s="201">
        <v>0</v>
      </c>
      <c r="J14" s="195">
        <v>0</v>
      </c>
      <c r="K14" s="201">
        <v>0</v>
      </c>
      <c r="L14" s="195">
        <v>0</v>
      </c>
      <c r="M14" s="201">
        <v>0</v>
      </c>
      <c r="N14" s="195">
        <v>0</v>
      </c>
      <c r="O14" s="201">
        <v>0</v>
      </c>
      <c r="P14" s="195">
        <v>0</v>
      </c>
      <c r="Q14" s="201">
        <v>0</v>
      </c>
      <c r="R14" s="195">
        <v>0</v>
      </c>
      <c r="S14" s="201">
        <v>0</v>
      </c>
      <c r="T14" s="195">
        <v>7</v>
      </c>
      <c r="U14" s="201">
        <v>0</v>
      </c>
    </row>
    <row r="15" spans="1:23" x14ac:dyDescent="0.2">
      <c r="A15" s="313" t="s">
        <v>36</v>
      </c>
      <c r="B15" s="195">
        <v>13</v>
      </c>
      <c r="C15" s="201">
        <v>0</v>
      </c>
      <c r="D15" s="195">
        <v>14</v>
      </c>
      <c r="E15" s="201">
        <v>0</v>
      </c>
      <c r="F15" s="195">
        <v>2</v>
      </c>
      <c r="G15" s="201">
        <v>0</v>
      </c>
      <c r="H15" s="195">
        <v>0</v>
      </c>
      <c r="I15" s="201">
        <v>0</v>
      </c>
      <c r="J15" s="195">
        <v>0</v>
      </c>
      <c r="K15" s="201">
        <v>0</v>
      </c>
      <c r="L15" s="195">
        <v>0</v>
      </c>
      <c r="M15" s="201">
        <v>0</v>
      </c>
      <c r="N15" s="195">
        <v>0</v>
      </c>
      <c r="O15" s="201">
        <v>0</v>
      </c>
      <c r="P15" s="195">
        <v>0</v>
      </c>
      <c r="Q15" s="201">
        <v>0</v>
      </c>
      <c r="R15" s="195">
        <v>0</v>
      </c>
      <c r="S15" s="201">
        <v>0</v>
      </c>
      <c r="T15" s="195">
        <v>29</v>
      </c>
      <c r="U15" s="201">
        <v>0</v>
      </c>
    </row>
    <row r="16" spans="1:23" x14ac:dyDescent="0.2">
      <c r="A16" s="313" t="s">
        <v>37</v>
      </c>
      <c r="B16" s="195">
        <v>17</v>
      </c>
      <c r="C16" s="201">
        <v>0</v>
      </c>
      <c r="D16" s="195">
        <v>18</v>
      </c>
      <c r="E16" s="201">
        <v>0</v>
      </c>
      <c r="F16" s="195">
        <v>0</v>
      </c>
      <c r="G16" s="201">
        <v>0</v>
      </c>
      <c r="H16" s="195">
        <v>0</v>
      </c>
      <c r="I16" s="201">
        <v>0</v>
      </c>
      <c r="J16" s="195">
        <v>0</v>
      </c>
      <c r="K16" s="201">
        <v>0</v>
      </c>
      <c r="L16" s="195">
        <v>0</v>
      </c>
      <c r="M16" s="201">
        <v>0</v>
      </c>
      <c r="N16" s="195">
        <v>0</v>
      </c>
      <c r="O16" s="201">
        <v>0</v>
      </c>
      <c r="P16" s="195">
        <v>0</v>
      </c>
      <c r="Q16" s="201">
        <v>0</v>
      </c>
      <c r="R16" s="195">
        <v>0</v>
      </c>
      <c r="S16" s="201">
        <v>0</v>
      </c>
      <c r="T16" s="195">
        <v>35</v>
      </c>
      <c r="U16" s="201">
        <v>0</v>
      </c>
    </row>
    <row r="17" spans="1:23" x14ac:dyDescent="0.2">
      <c r="A17" s="313" t="s">
        <v>38</v>
      </c>
      <c r="B17" s="195">
        <v>14</v>
      </c>
      <c r="C17" s="201">
        <v>0</v>
      </c>
      <c r="D17" s="195">
        <v>13</v>
      </c>
      <c r="E17" s="201">
        <v>1</v>
      </c>
      <c r="F17" s="195">
        <v>2</v>
      </c>
      <c r="G17" s="201">
        <v>0</v>
      </c>
      <c r="H17" s="195">
        <v>0</v>
      </c>
      <c r="I17" s="201">
        <v>0</v>
      </c>
      <c r="J17" s="195">
        <v>0</v>
      </c>
      <c r="K17" s="201">
        <v>0</v>
      </c>
      <c r="L17" s="195">
        <v>0</v>
      </c>
      <c r="M17" s="201">
        <v>0</v>
      </c>
      <c r="N17" s="195">
        <v>0</v>
      </c>
      <c r="O17" s="201">
        <v>0</v>
      </c>
      <c r="P17" s="195">
        <v>0</v>
      </c>
      <c r="Q17" s="201">
        <v>0</v>
      </c>
      <c r="R17" s="195">
        <v>0</v>
      </c>
      <c r="S17" s="201">
        <v>0</v>
      </c>
      <c r="T17" s="195">
        <v>29</v>
      </c>
      <c r="U17" s="201">
        <v>1</v>
      </c>
      <c r="V17" s="2"/>
      <c r="W17" s="2"/>
    </row>
    <row r="18" spans="1:23" x14ac:dyDescent="0.2">
      <c r="A18" s="313" t="s">
        <v>39</v>
      </c>
      <c r="B18" s="195">
        <v>19</v>
      </c>
      <c r="C18" s="201">
        <v>1</v>
      </c>
      <c r="D18" s="195">
        <v>26</v>
      </c>
      <c r="E18" s="201">
        <v>0</v>
      </c>
      <c r="F18" s="195">
        <v>3</v>
      </c>
      <c r="G18" s="201">
        <v>0</v>
      </c>
      <c r="H18" s="195">
        <v>1</v>
      </c>
      <c r="I18" s="201">
        <v>0</v>
      </c>
      <c r="J18" s="195">
        <v>0</v>
      </c>
      <c r="K18" s="201">
        <v>0</v>
      </c>
      <c r="L18" s="195">
        <v>0</v>
      </c>
      <c r="M18" s="201">
        <v>0</v>
      </c>
      <c r="N18" s="195">
        <v>0</v>
      </c>
      <c r="O18" s="201">
        <v>0</v>
      </c>
      <c r="P18" s="195">
        <v>0</v>
      </c>
      <c r="Q18" s="201">
        <v>0</v>
      </c>
      <c r="R18" s="195">
        <v>0</v>
      </c>
      <c r="S18" s="201">
        <v>0</v>
      </c>
      <c r="T18" s="195">
        <v>49</v>
      </c>
      <c r="U18" s="201">
        <v>1</v>
      </c>
      <c r="V18" s="2"/>
      <c r="W18" s="2"/>
    </row>
    <row r="19" spans="1:23" x14ac:dyDescent="0.2">
      <c r="A19" s="313" t="s">
        <v>40</v>
      </c>
      <c r="B19" s="195">
        <v>38</v>
      </c>
      <c r="C19" s="201">
        <v>1</v>
      </c>
      <c r="D19" s="195">
        <v>17</v>
      </c>
      <c r="E19" s="201">
        <v>0</v>
      </c>
      <c r="F19" s="195">
        <v>2</v>
      </c>
      <c r="G19" s="201">
        <v>0</v>
      </c>
      <c r="H19" s="195">
        <v>0</v>
      </c>
      <c r="I19" s="201">
        <v>0</v>
      </c>
      <c r="J19" s="195">
        <v>0</v>
      </c>
      <c r="K19" s="201">
        <v>0</v>
      </c>
      <c r="L19" s="195">
        <v>0</v>
      </c>
      <c r="M19" s="201">
        <v>0</v>
      </c>
      <c r="N19" s="195">
        <v>0</v>
      </c>
      <c r="O19" s="201">
        <v>0</v>
      </c>
      <c r="P19" s="195">
        <v>0</v>
      </c>
      <c r="Q19" s="201">
        <v>0</v>
      </c>
      <c r="R19" s="195">
        <v>0</v>
      </c>
      <c r="S19" s="201">
        <v>0</v>
      </c>
      <c r="T19" s="195">
        <v>57</v>
      </c>
      <c r="U19" s="201">
        <v>1</v>
      </c>
      <c r="V19" s="2"/>
      <c r="W19" s="2"/>
    </row>
    <row r="20" spans="1:23" x14ac:dyDescent="0.2">
      <c r="A20" s="313" t="s">
        <v>41</v>
      </c>
      <c r="B20" s="195">
        <v>27</v>
      </c>
      <c r="C20" s="201">
        <v>1</v>
      </c>
      <c r="D20" s="195">
        <v>26</v>
      </c>
      <c r="E20" s="201">
        <v>1</v>
      </c>
      <c r="F20" s="195">
        <v>3</v>
      </c>
      <c r="G20" s="201">
        <v>1</v>
      </c>
      <c r="H20" s="195">
        <v>0</v>
      </c>
      <c r="I20" s="201">
        <v>0</v>
      </c>
      <c r="J20" s="195">
        <v>0</v>
      </c>
      <c r="K20" s="201">
        <v>0</v>
      </c>
      <c r="L20" s="195">
        <v>0</v>
      </c>
      <c r="M20" s="201">
        <v>0</v>
      </c>
      <c r="N20" s="195">
        <v>0</v>
      </c>
      <c r="O20" s="201">
        <v>0</v>
      </c>
      <c r="P20" s="195">
        <v>0</v>
      </c>
      <c r="Q20" s="201">
        <v>0</v>
      </c>
      <c r="R20" s="195">
        <v>0</v>
      </c>
      <c r="S20" s="201">
        <v>0</v>
      </c>
      <c r="T20" s="195">
        <v>56</v>
      </c>
      <c r="U20" s="201">
        <v>3</v>
      </c>
      <c r="V20" s="2"/>
      <c r="W20" s="2"/>
    </row>
    <row r="21" spans="1:23" x14ac:dyDescent="0.2">
      <c r="A21" s="313" t="s">
        <v>42</v>
      </c>
      <c r="B21" s="195">
        <v>15</v>
      </c>
      <c r="C21" s="201">
        <v>0</v>
      </c>
      <c r="D21" s="195">
        <v>18</v>
      </c>
      <c r="E21" s="201">
        <v>1</v>
      </c>
      <c r="F21" s="195">
        <v>0</v>
      </c>
      <c r="G21" s="201">
        <v>0</v>
      </c>
      <c r="H21" s="195">
        <v>0</v>
      </c>
      <c r="I21" s="201">
        <v>0</v>
      </c>
      <c r="J21" s="195">
        <v>0</v>
      </c>
      <c r="K21" s="201">
        <v>0</v>
      </c>
      <c r="L21" s="195">
        <v>0</v>
      </c>
      <c r="M21" s="201">
        <v>0</v>
      </c>
      <c r="N21" s="195">
        <v>0</v>
      </c>
      <c r="O21" s="201">
        <v>0</v>
      </c>
      <c r="P21" s="195">
        <v>0</v>
      </c>
      <c r="Q21" s="201">
        <v>0</v>
      </c>
      <c r="R21" s="195">
        <v>0</v>
      </c>
      <c r="S21" s="201">
        <v>0</v>
      </c>
      <c r="T21" s="195">
        <v>33</v>
      </c>
      <c r="U21" s="201">
        <v>1</v>
      </c>
      <c r="V21" s="2"/>
      <c r="W21" s="2"/>
    </row>
    <row r="22" spans="1:23" x14ac:dyDescent="0.2">
      <c r="A22" s="313" t="s">
        <v>43</v>
      </c>
      <c r="B22" s="195">
        <v>19</v>
      </c>
      <c r="C22" s="201">
        <v>1</v>
      </c>
      <c r="D22" s="195">
        <v>20</v>
      </c>
      <c r="E22" s="201">
        <v>0</v>
      </c>
      <c r="F22" s="195">
        <v>0</v>
      </c>
      <c r="G22" s="201">
        <v>0</v>
      </c>
      <c r="H22" s="195">
        <v>0</v>
      </c>
      <c r="I22" s="201">
        <v>0</v>
      </c>
      <c r="J22" s="195">
        <v>0</v>
      </c>
      <c r="K22" s="201">
        <v>0</v>
      </c>
      <c r="L22" s="195">
        <v>0</v>
      </c>
      <c r="M22" s="201">
        <v>0</v>
      </c>
      <c r="N22" s="195">
        <v>0</v>
      </c>
      <c r="O22" s="201">
        <v>0</v>
      </c>
      <c r="P22" s="195">
        <v>0</v>
      </c>
      <c r="Q22" s="201">
        <v>0</v>
      </c>
      <c r="R22" s="195">
        <v>0</v>
      </c>
      <c r="S22" s="201">
        <v>0</v>
      </c>
      <c r="T22" s="195">
        <v>39</v>
      </c>
      <c r="U22" s="201">
        <v>1</v>
      </c>
      <c r="V22" s="2"/>
      <c r="W22" s="2"/>
    </row>
    <row r="23" spans="1:23" x14ac:dyDescent="0.2">
      <c r="A23" s="313" t="s">
        <v>44</v>
      </c>
      <c r="B23" s="195">
        <v>27</v>
      </c>
      <c r="C23" s="201">
        <v>1</v>
      </c>
      <c r="D23" s="195">
        <v>25</v>
      </c>
      <c r="E23" s="201">
        <v>0</v>
      </c>
      <c r="F23" s="195">
        <v>2</v>
      </c>
      <c r="G23" s="201">
        <v>0</v>
      </c>
      <c r="H23" s="195">
        <v>0</v>
      </c>
      <c r="I23" s="201">
        <v>0</v>
      </c>
      <c r="J23" s="195">
        <v>0</v>
      </c>
      <c r="K23" s="201">
        <v>0</v>
      </c>
      <c r="L23" s="195">
        <v>0</v>
      </c>
      <c r="M23" s="201">
        <v>0</v>
      </c>
      <c r="N23" s="195">
        <v>0</v>
      </c>
      <c r="O23" s="201">
        <v>0</v>
      </c>
      <c r="P23" s="195">
        <v>0</v>
      </c>
      <c r="Q23" s="201">
        <v>0</v>
      </c>
      <c r="R23" s="195">
        <v>0</v>
      </c>
      <c r="S23" s="201">
        <v>0</v>
      </c>
      <c r="T23" s="195">
        <v>54</v>
      </c>
      <c r="U23" s="201">
        <v>1</v>
      </c>
      <c r="V23" s="2"/>
      <c r="W23" s="2"/>
    </row>
    <row r="24" spans="1:23" x14ac:dyDescent="0.2">
      <c r="A24" s="313" t="s">
        <v>45</v>
      </c>
      <c r="B24" s="195">
        <v>35</v>
      </c>
      <c r="C24" s="201">
        <v>0</v>
      </c>
      <c r="D24" s="195">
        <v>40</v>
      </c>
      <c r="E24" s="201">
        <v>0</v>
      </c>
      <c r="F24" s="195">
        <v>4</v>
      </c>
      <c r="G24" s="201">
        <v>0</v>
      </c>
      <c r="H24" s="195">
        <v>1</v>
      </c>
      <c r="I24" s="201">
        <v>0</v>
      </c>
      <c r="J24" s="195">
        <v>0</v>
      </c>
      <c r="K24" s="201">
        <v>0</v>
      </c>
      <c r="L24" s="195">
        <v>0</v>
      </c>
      <c r="M24" s="201">
        <v>0</v>
      </c>
      <c r="N24" s="195">
        <v>0</v>
      </c>
      <c r="O24" s="201">
        <v>0</v>
      </c>
      <c r="P24" s="195">
        <v>0</v>
      </c>
      <c r="Q24" s="201">
        <v>0</v>
      </c>
      <c r="R24" s="195">
        <v>0</v>
      </c>
      <c r="S24" s="201">
        <v>0</v>
      </c>
      <c r="T24" s="195">
        <v>80</v>
      </c>
      <c r="U24" s="201">
        <v>0</v>
      </c>
      <c r="V24" s="2"/>
      <c r="W24" s="2"/>
    </row>
    <row r="25" spans="1:23" x14ac:dyDescent="0.2">
      <c r="A25" s="313" t="s">
        <v>46</v>
      </c>
      <c r="B25" s="195">
        <v>66</v>
      </c>
      <c r="C25" s="201">
        <v>0</v>
      </c>
      <c r="D25" s="195">
        <v>59</v>
      </c>
      <c r="E25" s="201">
        <v>0</v>
      </c>
      <c r="F25" s="195">
        <v>7</v>
      </c>
      <c r="G25" s="201">
        <v>0</v>
      </c>
      <c r="H25" s="195">
        <v>0</v>
      </c>
      <c r="I25" s="201">
        <v>0</v>
      </c>
      <c r="J25" s="195">
        <v>0</v>
      </c>
      <c r="K25" s="201">
        <v>0</v>
      </c>
      <c r="L25" s="195">
        <v>0</v>
      </c>
      <c r="M25" s="201">
        <v>0</v>
      </c>
      <c r="N25" s="195">
        <v>0</v>
      </c>
      <c r="O25" s="201">
        <v>0</v>
      </c>
      <c r="P25" s="195">
        <v>0</v>
      </c>
      <c r="Q25" s="201">
        <v>0</v>
      </c>
      <c r="R25" s="195">
        <v>0</v>
      </c>
      <c r="S25" s="201">
        <v>0</v>
      </c>
      <c r="T25" s="195">
        <v>132</v>
      </c>
      <c r="U25" s="201">
        <v>0</v>
      </c>
      <c r="V25" s="2"/>
      <c r="W25" s="2"/>
    </row>
    <row r="26" spans="1:23" x14ac:dyDescent="0.2">
      <c r="A26" s="313" t="s">
        <v>47</v>
      </c>
      <c r="B26" s="195">
        <v>77</v>
      </c>
      <c r="C26" s="201">
        <v>3</v>
      </c>
      <c r="D26" s="195">
        <v>79</v>
      </c>
      <c r="E26" s="201">
        <v>0</v>
      </c>
      <c r="F26" s="195">
        <v>1</v>
      </c>
      <c r="G26" s="201">
        <v>0</v>
      </c>
      <c r="H26" s="195">
        <v>0</v>
      </c>
      <c r="I26" s="201">
        <v>0</v>
      </c>
      <c r="J26" s="195">
        <v>0</v>
      </c>
      <c r="K26" s="201">
        <v>0</v>
      </c>
      <c r="L26" s="195">
        <v>0</v>
      </c>
      <c r="M26" s="201">
        <v>0</v>
      </c>
      <c r="N26" s="195">
        <v>0</v>
      </c>
      <c r="O26" s="201">
        <v>0</v>
      </c>
      <c r="P26" s="195">
        <v>0</v>
      </c>
      <c r="Q26" s="201">
        <v>0</v>
      </c>
      <c r="R26" s="195">
        <v>0</v>
      </c>
      <c r="S26" s="201">
        <v>0</v>
      </c>
      <c r="T26" s="195">
        <v>157</v>
      </c>
      <c r="U26" s="201">
        <v>3</v>
      </c>
      <c r="V26" s="2"/>
      <c r="W26" s="2"/>
    </row>
    <row r="27" spans="1:23" x14ac:dyDescent="0.2">
      <c r="A27" s="313" t="s">
        <v>48</v>
      </c>
      <c r="B27" s="195">
        <v>43</v>
      </c>
      <c r="C27" s="201">
        <v>3</v>
      </c>
      <c r="D27" s="195">
        <v>49</v>
      </c>
      <c r="E27" s="201">
        <v>0</v>
      </c>
      <c r="F27" s="195">
        <v>2</v>
      </c>
      <c r="G27" s="201">
        <v>0</v>
      </c>
      <c r="H27" s="195">
        <v>0</v>
      </c>
      <c r="I27" s="201">
        <v>0</v>
      </c>
      <c r="J27" s="195">
        <v>0</v>
      </c>
      <c r="K27" s="201">
        <v>0</v>
      </c>
      <c r="L27" s="195">
        <v>0</v>
      </c>
      <c r="M27" s="201">
        <v>0</v>
      </c>
      <c r="N27" s="195">
        <v>0</v>
      </c>
      <c r="O27" s="201">
        <v>0</v>
      </c>
      <c r="P27" s="195">
        <v>0</v>
      </c>
      <c r="Q27" s="201">
        <v>0</v>
      </c>
      <c r="R27" s="195">
        <v>0</v>
      </c>
      <c r="S27" s="201">
        <v>0</v>
      </c>
      <c r="T27" s="195">
        <v>94</v>
      </c>
      <c r="U27" s="201">
        <v>3</v>
      </c>
      <c r="V27" s="2"/>
      <c r="W27" s="2"/>
    </row>
    <row r="28" spans="1:23" x14ac:dyDescent="0.2">
      <c r="A28" s="313" t="s">
        <v>49</v>
      </c>
      <c r="B28" s="195">
        <v>40</v>
      </c>
      <c r="C28" s="201">
        <v>1</v>
      </c>
      <c r="D28" s="195">
        <v>24</v>
      </c>
      <c r="E28" s="201">
        <v>0</v>
      </c>
      <c r="F28" s="195">
        <v>1</v>
      </c>
      <c r="G28" s="201">
        <v>0</v>
      </c>
      <c r="H28" s="195">
        <v>0</v>
      </c>
      <c r="I28" s="201">
        <v>0</v>
      </c>
      <c r="J28" s="195">
        <v>0</v>
      </c>
      <c r="K28" s="201">
        <v>0</v>
      </c>
      <c r="L28" s="195">
        <v>0</v>
      </c>
      <c r="M28" s="201">
        <v>0</v>
      </c>
      <c r="N28" s="195">
        <v>0</v>
      </c>
      <c r="O28" s="201">
        <v>0</v>
      </c>
      <c r="P28" s="195">
        <v>0</v>
      </c>
      <c r="Q28" s="201">
        <v>0</v>
      </c>
      <c r="R28" s="195">
        <v>0</v>
      </c>
      <c r="S28" s="201">
        <v>0</v>
      </c>
      <c r="T28" s="195">
        <v>65</v>
      </c>
      <c r="U28" s="201">
        <v>1</v>
      </c>
      <c r="V28" s="2"/>
      <c r="W28" s="2"/>
    </row>
    <row r="29" spans="1:23" x14ac:dyDescent="0.2">
      <c r="A29" s="313" t="s">
        <v>50</v>
      </c>
      <c r="B29" s="195">
        <v>8</v>
      </c>
      <c r="C29" s="201">
        <v>1</v>
      </c>
      <c r="D29" s="195">
        <v>14</v>
      </c>
      <c r="E29" s="201">
        <v>0</v>
      </c>
      <c r="F29" s="195">
        <v>3</v>
      </c>
      <c r="G29" s="201">
        <v>0</v>
      </c>
      <c r="H29" s="195">
        <v>0</v>
      </c>
      <c r="I29" s="201">
        <v>0</v>
      </c>
      <c r="J29" s="195">
        <v>0</v>
      </c>
      <c r="K29" s="201">
        <v>0</v>
      </c>
      <c r="L29" s="195">
        <v>0</v>
      </c>
      <c r="M29" s="201">
        <v>0</v>
      </c>
      <c r="N29" s="195">
        <v>0</v>
      </c>
      <c r="O29" s="201">
        <v>0</v>
      </c>
      <c r="P29" s="195">
        <v>0</v>
      </c>
      <c r="Q29" s="201">
        <v>0</v>
      </c>
      <c r="R29" s="195">
        <v>0</v>
      </c>
      <c r="S29" s="201">
        <v>0</v>
      </c>
      <c r="T29" s="195">
        <v>25</v>
      </c>
      <c r="U29" s="201">
        <v>1</v>
      </c>
      <c r="V29" s="2"/>
      <c r="W29" s="2"/>
    </row>
    <row r="30" spans="1:23" x14ac:dyDescent="0.2">
      <c r="A30" s="313" t="s">
        <v>51</v>
      </c>
      <c r="B30" s="195">
        <v>10</v>
      </c>
      <c r="C30" s="201">
        <v>0</v>
      </c>
      <c r="D30" s="195">
        <v>6</v>
      </c>
      <c r="E30" s="201">
        <v>0</v>
      </c>
      <c r="F30" s="195">
        <v>3</v>
      </c>
      <c r="G30" s="201">
        <v>0</v>
      </c>
      <c r="H30" s="195">
        <v>0</v>
      </c>
      <c r="I30" s="201">
        <v>0</v>
      </c>
      <c r="J30" s="195">
        <v>0</v>
      </c>
      <c r="K30" s="201">
        <v>0</v>
      </c>
      <c r="L30" s="195">
        <v>0</v>
      </c>
      <c r="M30" s="201">
        <v>0</v>
      </c>
      <c r="N30" s="195">
        <v>0</v>
      </c>
      <c r="O30" s="201">
        <v>0</v>
      </c>
      <c r="P30" s="195">
        <v>0</v>
      </c>
      <c r="Q30" s="201">
        <v>0</v>
      </c>
      <c r="R30" s="195">
        <v>0</v>
      </c>
      <c r="S30" s="201">
        <v>0</v>
      </c>
      <c r="T30" s="195">
        <v>19</v>
      </c>
      <c r="U30" s="201">
        <v>0</v>
      </c>
      <c r="V30" s="2"/>
      <c r="W30" s="2"/>
    </row>
    <row r="31" spans="1:23" ht="10.5" thickBot="1" x14ac:dyDescent="0.25">
      <c r="A31" s="311" t="s">
        <v>52</v>
      </c>
      <c r="B31" s="195">
        <v>2</v>
      </c>
      <c r="C31" s="201">
        <v>0</v>
      </c>
      <c r="D31" s="195">
        <v>1</v>
      </c>
      <c r="E31" s="201">
        <v>0</v>
      </c>
      <c r="F31" s="195">
        <v>3</v>
      </c>
      <c r="G31" s="201">
        <v>0</v>
      </c>
      <c r="H31" s="195">
        <v>0</v>
      </c>
      <c r="I31" s="201">
        <v>0</v>
      </c>
      <c r="J31" s="195">
        <v>0</v>
      </c>
      <c r="K31" s="201">
        <v>0</v>
      </c>
      <c r="L31" s="195">
        <v>0</v>
      </c>
      <c r="M31" s="201">
        <v>0</v>
      </c>
      <c r="N31" s="195">
        <v>0</v>
      </c>
      <c r="O31" s="201">
        <v>0</v>
      </c>
      <c r="P31" s="195">
        <v>0</v>
      </c>
      <c r="Q31" s="201">
        <v>0</v>
      </c>
      <c r="R31" s="195">
        <v>0</v>
      </c>
      <c r="S31" s="201">
        <v>0</v>
      </c>
      <c r="T31" s="195">
        <v>6</v>
      </c>
      <c r="U31" s="201">
        <v>0</v>
      </c>
      <c r="V31" s="2"/>
      <c r="W31" s="2"/>
    </row>
    <row r="32" spans="1:23" ht="11" thickTop="1" thickBot="1" x14ac:dyDescent="0.25">
      <c r="A32" s="312" t="s">
        <v>53</v>
      </c>
      <c r="B32" s="196">
        <v>483</v>
      </c>
      <c r="C32" s="202">
        <v>13</v>
      </c>
      <c r="D32" s="196">
        <v>461</v>
      </c>
      <c r="E32" s="202">
        <v>3</v>
      </c>
      <c r="F32" s="196">
        <v>40</v>
      </c>
      <c r="G32" s="202">
        <v>1</v>
      </c>
      <c r="H32" s="196">
        <v>3</v>
      </c>
      <c r="I32" s="202">
        <v>0</v>
      </c>
      <c r="J32" s="196">
        <v>0</v>
      </c>
      <c r="K32" s="202">
        <v>0</v>
      </c>
      <c r="L32" s="196">
        <v>0</v>
      </c>
      <c r="M32" s="202">
        <v>0</v>
      </c>
      <c r="N32" s="196">
        <v>0</v>
      </c>
      <c r="O32" s="202">
        <v>0</v>
      </c>
      <c r="P32" s="196">
        <v>0</v>
      </c>
      <c r="Q32" s="202">
        <v>0</v>
      </c>
      <c r="R32" s="196">
        <v>0</v>
      </c>
      <c r="S32" s="202">
        <v>0</v>
      </c>
      <c r="T32" s="196">
        <v>987</v>
      </c>
      <c r="U32" s="202">
        <v>17</v>
      </c>
      <c r="V32" s="2"/>
      <c r="W32" s="2"/>
    </row>
    <row r="33" spans="1:23" ht="10.5" thickTop="1" x14ac:dyDescent="0.2">
      <c r="A33" s="313" t="s">
        <v>125</v>
      </c>
      <c r="B33" s="197">
        <v>0.48936170212765956</v>
      </c>
      <c r="C33" s="203">
        <v>1.3171225937183385E-2</v>
      </c>
      <c r="D33" s="197">
        <v>0.46707193515704154</v>
      </c>
      <c r="E33" s="203">
        <v>3.0395136778115501E-3</v>
      </c>
      <c r="F33" s="197">
        <v>4.0526849037487336E-2</v>
      </c>
      <c r="G33" s="203">
        <v>1.0131712259371835E-3</v>
      </c>
      <c r="H33" s="197">
        <v>3.0395136778115501E-3</v>
      </c>
      <c r="I33" s="203">
        <v>0</v>
      </c>
      <c r="J33" s="197">
        <v>0</v>
      </c>
      <c r="K33" s="203">
        <v>0</v>
      </c>
      <c r="L33" s="197">
        <v>0</v>
      </c>
      <c r="M33" s="203">
        <v>0</v>
      </c>
      <c r="N33" s="197">
        <v>0</v>
      </c>
      <c r="O33" s="203">
        <v>0</v>
      </c>
      <c r="P33" s="197">
        <v>0</v>
      </c>
      <c r="Q33" s="203">
        <v>0</v>
      </c>
      <c r="R33" s="197">
        <v>0</v>
      </c>
      <c r="S33" s="203">
        <v>0</v>
      </c>
      <c r="T33" s="197">
        <v>1</v>
      </c>
      <c r="U33" s="203">
        <v>1.7223910840932118E-2</v>
      </c>
      <c r="V33" s="2"/>
      <c r="W33" s="2"/>
    </row>
    <row r="34" spans="1:23" x14ac:dyDescent="0.2">
      <c r="A34" s="313" t="s">
        <v>111</v>
      </c>
      <c r="B34" s="198">
        <v>451</v>
      </c>
      <c r="C34" s="204">
        <v>12</v>
      </c>
      <c r="D34" s="198">
        <v>434</v>
      </c>
      <c r="E34" s="204">
        <v>3</v>
      </c>
      <c r="F34" s="198">
        <v>29</v>
      </c>
      <c r="G34" s="204">
        <v>1</v>
      </c>
      <c r="H34" s="198">
        <v>2</v>
      </c>
      <c r="I34" s="204">
        <v>0</v>
      </c>
      <c r="J34" s="198">
        <v>0</v>
      </c>
      <c r="K34" s="204">
        <v>0</v>
      </c>
      <c r="L34" s="198">
        <v>0</v>
      </c>
      <c r="M34" s="204">
        <v>0</v>
      </c>
      <c r="N34" s="198">
        <v>0</v>
      </c>
      <c r="O34" s="204">
        <v>0</v>
      </c>
      <c r="P34" s="198">
        <v>0</v>
      </c>
      <c r="Q34" s="204">
        <v>0</v>
      </c>
      <c r="R34" s="198">
        <v>0</v>
      </c>
      <c r="S34" s="204">
        <v>0</v>
      </c>
      <c r="T34" s="198">
        <v>916</v>
      </c>
      <c r="U34" s="204">
        <v>16</v>
      </c>
      <c r="V34" s="2"/>
      <c r="W34" s="2"/>
    </row>
    <row r="35" spans="1:23" ht="10.5" thickBot="1" x14ac:dyDescent="0.25">
      <c r="A35" s="311" t="s">
        <v>112</v>
      </c>
      <c r="B35" s="199">
        <v>32</v>
      </c>
      <c r="C35" s="205">
        <v>1</v>
      </c>
      <c r="D35" s="199">
        <v>27</v>
      </c>
      <c r="E35" s="205">
        <v>0</v>
      </c>
      <c r="F35" s="199">
        <v>11</v>
      </c>
      <c r="G35" s="205">
        <v>0</v>
      </c>
      <c r="H35" s="199">
        <v>1</v>
      </c>
      <c r="I35" s="205">
        <v>0</v>
      </c>
      <c r="J35" s="199">
        <v>0</v>
      </c>
      <c r="K35" s="205">
        <v>0</v>
      </c>
      <c r="L35" s="199">
        <v>0</v>
      </c>
      <c r="M35" s="205">
        <v>0</v>
      </c>
      <c r="N35" s="199">
        <v>0</v>
      </c>
      <c r="O35" s="205">
        <v>0</v>
      </c>
      <c r="P35" s="199">
        <v>0</v>
      </c>
      <c r="Q35" s="205">
        <v>0</v>
      </c>
      <c r="R35" s="199">
        <v>0</v>
      </c>
      <c r="S35" s="205">
        <v>0</v>
      </c>
      <c r="T35" s="199">
        <v>71</v>
      </c>
      <c r="U35" s="205">
        <v>1</v>
      </c>
      <c r="V35" s="2"/>
      <c r="W35" s="2"/>
    </row>
    <row r="36" spans="1:23" ht="14" thickTop="1" thickBot="1" x14ac:dyDescent="0.35">
      <c r="A36" s="314" t="s">
        <v>54</v>
      </c>
      <c r="B36" s="292"/>
      <c r="C36" s="293"/>
      <c r="D36" s="293"/>
      <c r="E36" s="294"/>
      <c r="F36" s="294"/>
      <c r="G36" s="295"/>
      <c r="H36" s="294" t="s">
        <v>55</v>
      </c>
      <c r="I36" s="296">
        <v>970</v>
      </c>
      <c r="J36" s="54"/>
      <c r="K36" s="53"/>
      <c r="L36" s="60" t="s">
        <v>56</v>
      </c>
      <c r="M36" s="54">
        <v>17</v>
      </c>
      <c r="N36" s="58"/>
      <c r="O36" s="292"/>
      <c r="P36" s="295"/>
      <c r="Q36" s="297"/>
      <c r="R36" s="298" t="s">
        <v>57</v>
      </c>
      <c r="S36" s="298"/>
      <c r="T36" s="299">
        <v>1004</v>
      </c>
      <c r="U36" s="300"/>
      <c r="V36" s="2"/>
      <c r="W36" s="2"/>
    </row>
    <row r="37" spans="1:23" ht="13" thickTop="1" x14ac:dyDescent="0.25">
      <c r="A37" s="315" t="s">
        <v>58</v>
      </c>
      <c r="B37" s="33"/>
      <c r="C37" s="33"/>
      <c r="D37" s="34" t="s">
        <v>59</v>
      </c>
      <c r="E37" s="35">
        <v>25.678824721377914</v>
      </c>
      <c r="F37" s="32" t="s">
        <v>60</v>
      </c>
      <c r="G37" s="36"/>
      <c r="H37" s="34" t="s">
        <v>61</v>
      </c>
      <c r="I37" s="35">
        <v>20.294117647058822</v>
      </c>
      <c r="J37" s="32" t="s">
        <v>60</v>
      </c>
      <c r="K37" s="4"/>
      <c r="N37" s="301"/>
      <c r="O37" s="302"/>
      <c r="P37" s="302"/>
      <c r="Q37" s="302"/>
      <c r="R37" s="301"/>
      <c r="S37" s="301"/>
      <c r="T37" s="301"/>
      <c r="U37" s="301"/>
      <c r="V37" s="2"/>
      <c r="W37" s="2"/>
    </row>
    <row r="38" spans="1:23" ht="4.9000000000000004" customHeight="1" x14ac:dyDescent="0.2">
      <c r="V38" s="2"/>
      <c r="W38" s="2"/>
    </row>
    <row r="39" spans="1:23" x14ac:dyDescent="0.2">
      <c r="V39" s="2"/>
      <c r="W39" s="2"/>
    </row>
    <row r="40" spans="1:23" x14ac:dyDescent="0.2">
      <c r="V40" s="2"/>
      <c r="W40" s="2"/>
    </row>
    <row r="41" spans="1:23" x14ac:dyDescent="0.2">
      <c r="V41" s="2"/>
      <c r="W41" s="2"/>
    </row>
    <row r="42" spans="1:23" x14ac:dyDescent="0.2">
      <c r="V42" s="2"/>
      <c r="W42" s="2"/>
    </row>
    <row r="43" spans="1:23" x14ac:dyDescent="0.2">
      <c r="V43" s="2"/>
      <c r="W43" s="2"/>
    </row>
    <row r="44" spans="1:23" x14ac:dyDescent="0.2">
      <c r="V44" s="2"/>
      <c r="W44" s="2"/>
    </row>
    <row r="45" spans="1:23" x14ac:dyDescent="0.2">
      <c r="V45" s="2"/>
      <c r="W45" s="2"/>
    </row>
    <row r="46" spans="1:23" x14ac:dyDescent="0.2">
      <c r="V46" s="2"/>
      <c r="W46" s="2"/>
    </row>
    <row r="47" spans="1:23" x14ac:dyDescent="0.2">
      <c r="V47" s="2"/>
      <c r="W47" s="2"/>
    </row>
    <row r="48" spans="1:23" x14ac:dyDescent="0.2">
      <c r="V48" s="2"/>
      <c r="W48" s="2"/>
    </row>
    <row r="49" spans="1:23" x14ac:dyDescent="0.2">
      <c r="V49" s="2"/>
      <c r="W49" s="2"/>
    </row>
    <row r="51" spans="1:23" ht="4.9000000000000004" customHeight="1" x14ac:dyDescent="0.2"/>
    <row r="63" spans="1:23" s="36" customFormat="1" ht="13" x14ac:dyDescent="0.3">
      <c r="A63" s="317">
        <v>3.0395136778115501E-3</v>
      </c>
      <c r="B63" s="39" t="s">
        <v>71</v>
      </c>
      <c r="L63" s="42">
        <v>0</v>
      </c>
      <c r="M63" s="39" t="s">
        <v>72</v>
      </c>
      <c r="V63" s="67"/>
      <c r="W63" s="67"/>
    </row>
    <row r="64" spans="1:23" s="36" customFormat="1" ht="13" x14ac:dyDescent="0.3">
      <c r="A64" s="317">
        <v>0</v>
      </c>
      <c r="B64" s="39" t="s">
        <v>73</v>
      </c>
      <c r="K64" s="41"/>
      <c r="L64" s="38">
        <v>0</v>
      </c>
      <c r="M64" s="39" t="s">
        <v>73</v>
      </c>
      <c r="V64" s="67"/>
      <c r="W64" s="67"/>
    </row>
    <row r="65" spans="1:23" ht="10.5" thickBot="1" x14ac:dyDescent="0.25"/>
    <row r="66" spans="1:23" ht="17" thickBot="1" x14ac:dyDescent="0.4">
      <c r="A66" s="318" t="s">
        <v>170</v>
      </c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40"/>
      <c r="V66" s="2"/>
      <c r="W66" s="2"/>
    </row>
    <row r="67" spans="1:23" ht="7.15" customHeight="1" x14ac:dyDescent="0.35">
      <c r="A67" s="319"/>
      <c r="B67" s="303"/>
      <c r="C67" s="303"/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2"/>
      <c r="W67" s="2"/>
    </row>
    <row r="68" spans="1:23" ht="13" x14ac:dyDescent="0.3">
      <c r="A68" s="320" t="s">
        <v>75</v>
      </c>
      <c r="E68" s="10" t="s">
        <v>164</v>
      </c>
      <c r="I68" s="4" t="s">
        <v>91</v>
      </c>
      <c r="J68" s="105" t="s">
        <v>162</v>
      </c>
      <c r="K68" s="4"/>
      <c r="L68" s="11"/>
      <c r="M68" s="4"/>
      <c r="N68" s="4"/>
      <c r="O68" s="4" t="s">
        <v>94</v>
      </c>
      <c r="P68" s="61" t="s">
        <v>161</v>
      </c>
      <c r="V68" s="2"/>
      <c r="W68" s="2"/>
    </row>
    <row r="69" spans="1:23" ht="10.5" thickBot="1" x14ac:dyDescent="0.25">
      <c r="A69" s="321" t="s">
        <v>4</v>
      </c>
      <c r="V69" s="2"/>
      <c r="W69" s="2"/>
    </row>
    <row r="70" spans="1:23" ht="10.5" thickTop="1" x14ac:dyDescent="0.2">
      <c r="A70" s="310" t="s">
        <v>5</v>
      </c>
      <c r="B70" s="281" t="s">
        <v>6</v>
      </c>
      <c r="C70" s="282"/>
      <c r="D70" s="283" t="s">
        <v>7</v>
      </c>
      <c r="E70" s="282"/>
      <c r="F70" s="283" t="s">
        <v>8</v>
      </c>
      <c r="G70" s="282"/>
      <c r="H70" s="283" t="s">
        <v>9</v>
      </c>
      <c r="I70" s="282"/>
      <c r="J70" s="283" t="s">
        <v>10</v>
      </c>
      <c r="K70" s="282"/>
      <c r="L70" s="283" t="s">
        <v>11</v>
      </c>
      <c r="M70" s="282"/>
      <c r="N70" s="283" t="s">
        <v>12</v>
      </c>
      <c r="O70" s="282"/>
      <c r="P70" s="283" t="s">
        <v>13</v>
      </c>
      <c r="Q70" s="282"/>
      <c r="R70" s="283" t="s">
        <v>14</v>
      </c>
      <c r="S70" s="284"/>
      <c r="T70" s="285" t="s">
        <v>15</v>
      </c>
      <c r="U70" s="284"/>
      <c r="V70" s="2"/>
      <c r="W70" s="2"/>
    </row>
    <row r="71" spans="1:23" ht="10.5" thickBot="1" x14ac:dyDescent="0.25">
      <c r="A71" s="311" t="s">
        <v>15</v>
      </c>
      <c r="B71" s="286" t="s">
        <v>16</v>
      </c>
      <c r="C71" s="287"/>
      <c r="D71" s="288" t="s">
        <v>17</v>
      </c>
      <c r="E71" s="287"/>
      <c r="F71" s="288" t="s">
        <v>18</v>
      </c>
      <c r="G71" s="287"/>
      <c r="H71" s="288" t="s">
        <v>19</v>
      </c>
      <c r="I71" s="287"/>
      <c r="J71" s="288" t="s">
        <v>20</v>
      </c>
      <c r="K71" s="287"/>
      <c r="L71" s="288" t="s">
        <v>21</v>
      </c>
      <c r="M71" s="287"/>
      <c r="N71" s="288" t="s">
        <v>22</v>
      </c>
      <c r="O71" s="287"/>
      <c r="P71" s="288" t="s">
        <v>23</v>
      </c>
      <c r="Q71" s="287"/>
      <c r="R71" s="288" t="s">
        <v>24</v>
      </c>
      <c r="S71" s="289"/>
      <c r="T71" s="290" t="s">
        <v>25</v>
      </c>
      <c r="U71" s="291"/>
      <c r="V71" s="2"/>
      <c r="W71" s="2"/>
    </row>
    <row r="72" spans="1:23" ht="11.5" thickTop="1" thickBot="1" x14ac:dyDescent="0.3">
      <c r="A72" s="312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  <c r="V72" s="2"/>
      <c r="W72" s="2"/>
    </row>
    <row r="73" spans="1:23" ht="10.5" thickTop="1" x14ac:dyDescent="0.2">
      <c r="A73" s="313" t="s">
        <v>29</v>
      </c>
      <c r="B73" s="195">
        <v>4</v>
      </c>
      <c r="C73" s="201">
        <v>0</v>
      </c>
      <c r="D73" s="195">
        <v>6</v>
      </c>
      <c r="E73" s="201">
        <v>0</v>
      </c>
      <c r="F73" s="195">
        <v>2</v>
      </c>
      <c r="G73" s="201">
        <v>0</v>
      </c>
      <c r="H73" s="195">
        <v>0</v>
      </c>
      <c r="I73" s="201">
        <v>0</v>
      </c>
      <c r="J73" s="195">
        <v>0</v>
      </c>
      <c r="K73" s="201">
        <v>0</v>
      </c>
      <c r="L73" s="195">
        <v>0</v>
      </c>
      <c r="M73" s="201">
        <v>0</v>
      </c>
      <c r="N73" s="195">
        <v>0</v>
      </c>
      <c r="O73" s="201">
        <v>0</v>
      </c>
      <c r="P73" s="195">
        <v>0</v>
      </c>
      <c r="Q73" s="201">
        <v>0</v>
      </c>
      <c r="R73" s="195">
        <v>0</v>
      </c>
      <c r="S73" s="201">
        <v>0</v>
      </c>
      <c r="T73" s="195">
        <v>12</v>
      </c>
      <c r="U73" s="201">
        <v>0</v>
      </c>
      <c r="V73" s="2"/>
      <c r="W73" s="2"/>
    </row>
    <row r="74" spans="1:23" x14ac:dyDescent="0.2">
      <c r="A74" s="313" t="s">
        <v>30</v>
      </c>
      <c r="B74" s="195">
        <v>1</v>
      </c>
      <c r="C74" s="201">
        <v>0</v>
      </c>
      <c r="D74" s="195">
        <v>1</v>
      </c>
      <c r="E74" s="201">
        <v>0</v>
      </c>
      <c r="F74" s="195">
        <v>1</v>
      </c>
      <c r="G74" s="201">
        <v>0</v>
      </c>
      <c r="H74" s="195">
        <v>0</v>
      </c>
      <c r="I74" s="201">
        <v>0</v>
      </c>
      <c r="J74" s="195">
        <v>0</v>
      </c>
      <c r="K74" s="201">
        <v>0</v>
      </c>
      <c r="L74" s="195">
        <v>0</v>
      </c>
      <c r="M74" s="201">
        <v>0</v>
      </c>
      <c r="N74" s="195">
        <v>0</v>
      </c>
      <c r="O74" s="201">
        <v>0</v>
      </c>
      <c r="P74" s="195">
        <v>0</v>
      </c>
      <c r="Q74" s="201">
        <v>0</v>
      </c>
      <c r="R74" s="195">
        <v>0</v>
      </c>
      <c r="S74" s="201">
        <v>0</v>
      </c>
      <c r="T74" s="195">
        <v>3</v>
      </c>
      <c r="U74" s="201">
        <v>0</v>
      </c>
      <c r="V74" s="2"/>
      <c r="W74" s="2"/>
    </row>
    <row r="75" spans="1:23" x14ac:dyDescent="0.2">
      <c r="A75" s="313" t="s">
        <v>31</v>
      </c>
      <c r="B75" s="195">
        <v>1</v>
      </c>
      <c r="C75" s="201">
        <v>0</v>
      </c>
      <c r="D75" s="195">
        <v>2</v>
      </c>
      <c r="E75" s="201">
        <v>0</v>
      </c>
      <c r="F75" s="195">
        <v>0</v>
      </c>
      <c r="G75" s="201">
        <v>0</v>
      </c>
      <c r="H75" s="195">
        <v>0</v>
      </c>
      <c r="I75" s="201">
        <v>0</v>
      </c>
      <c r="J75" s="195">
        <v>0</v>
      </c>
      <c r="K75" s="201">
        <v>0</v>
      </c>
      <c r="L75" s="195">
        <v>0</v>
      </c>
      <c r="M75" s="201">
        <v>0</v>
      </c>
      <c r="N75" s="195">
        <v>0</v>
      </c>
      <c r="O75" s="201">
        <v>0</v>
      </c>
      <c r="P75" s="195">
        <v>0</v>
      </c>
      <c r="Q75" s="201">
        <v>0</v>
      </c>
      <c r="R75" s="195">
        <v>0</v>
      </c>
      <c r="S75" s="201">
        <v>0</v>
      </c>
      <c r="T75" s="195">
        <v>3</v>
      </c>
      <c r="U75" s="201">
        <v>0</v>
      </c>
      <c r="V75" s="2"/>
      <c r="W75" s="2"/>
    </row>
    <row r="76" spans="1:23" x14ac:dyDescent="0.2">
      <c r="A76" s="313" t="s">
        <v>32</v>
      </c>
      <c r="B76" s="195">
        <v>0</v>
      </c>
      <c r="C76" s="201">
        <v>0</v>
      </c>
      <c r="D76" s="195">
        <v>0</v>
      </c>
      <c r="E76" s="201">
        <v>0</v>
      </c>
      <c r="F76" s="195">
        <v>0</v>
      </c>
      <c r="G76" s="201">
        <v>0</v>
      </c>
      <c r="H76" s="195">
        <v>0</v>
      </c>
      <c r="I76" s="201">
        <v>0</v>
      </c>
      <c r="J76" s="195">
        <v>0</v>
      </c>
      <c r="K76" s="201">
        <v>0</v>
      </c>
      <c r="L76" s="195">
        <v>0</v>
      </c>
      <c r="M76" s="201">
        <v>0</v>
      </c>
      <c r="N76" s="195">
        <v>0</v>
      </c>
      <c r="O76" s="201">
        <v>0</v>
      </c>
      <c r="P76" s="195">
        <v>0</v>
      </c>
      <c r="Q76" s="201">
        <v>0</v>
      </c>
      <c r="R76" s="195">
        <v>0</v>
      </c>
      <c r="S76" s="201">
        <v>0</v>
      </c>
      <c r="T76" s="195">
        <v>0</v>
      </c>
      <c r="U76" s="201">
        <v>0</v>
      </c>
      <c r="V76" s="2"/>
      <c r="W76" s="2"/>
    </row>
    <row r="77" spans="1:23" x14ac:dyDescent="0.2">
      <c r="A77" s="313" t="s">
        <v>33</v>
      </c>
      <c r="B77" s="195">
        <v>3</v>
      </c>
      <c r="C77" s="201">
        <v>0</v>
      </c>
      <c r="D77" s="195">
        <v>0</v>
      </c>
      <c r="E77" s="201">
        <v>0</v>
      </c>
      <c r="F77" s="195">
        <v>0</v>
      </c>
      <c r="G77" s="201">
        <v>0</v>
      </c>
      <c r="H77" s="195">
        <v>0</v>
      </c>
      <c r="I77" s="201">
        <v>0</v>
      </c>
      <c r="J77" s="195">
        <v>0</v>
      </c>
      <c r="K77" s="201">
        <v>0</v>
      </c>
      <c r="L77" s="195">
        <v>0</v>
      </c>
      <c r="M77" s="201">
        <v>0</v>
      </c>
      <c r="N77" s="195">
        <v>0</v>
      </c>
      <c r="O77" s="201">
        <v>0</v>
      </c>
      <c r="P77" s="195">
        <v>0</v>
      </c>
      <c r="Q77" s="201">
        <v>0</v>
      </c>
      <c r="R77" s="195">
        <v>0</v>
      </c>
      <c r="S77" s="201">
        <v>0</v>
      </c>
      <c r="T77" s="195">
        <v>3</v>
      </c>
      <c r="U77" s="201">
        <v>0</v>
      </c>
      <c r="V77" s="2"/>
      <c r="W77" s="2"/>
    </row>
    <row r="78" spans="1:23" x14ac:dyDescent="0.2">
      <c r="A78" s="313" t="s">
        <v>34</v>
      </c>
      <c r="B78" s="195">
        <v>8</v>
      </c>
      <c r="C78" s="201">
        <v>0</v>
      </c>
      <c r="D78" s="195">
        <v>3</v>
      </c>
      <c r="E78" s="201">
        <v>0</v>
      </c>
      <c r="F78" s="195">
        <v>0</v>
      </c>
      <c r="G78" s="201">
        <v>0</v>
      </c>
      <c r="H78" s="195">
        <v>0</v>
      </c>
      <c r="I78" s="201">
        <v>0</v>
      </c>
      <c r="J78" s="195">
        <v>0</v>
      </c>
      <c r="K78" s="201">
        <v>0</v>
      </c>
      <c r="L78" s="195">
        <v>0</v>
      </c>
      <c r="M78" s="201">
        <v>0</v>
      </c>
      <c r="N78" s="195">
        <v>0</v>
      </c>
      <c r="O78" s="201">
        <v>0</v>
      </c>
      <c r="P78" s="195">
        <v>0</v>
      </c>
      <c r="Q78" s="201">
        <v>0</v>
      </c>
      <c r="R78" s="195">
        <v>0</v>
      </c>
      <c r="S78" s="201">
        <v>0</v>
      </c>
      <c r="T78" s="195">
        <v>11</v>
      </c>
      <c r="U78" s="201">
        <v>0</v>
      </c>
      <c r="V78" s="2"/>
      <c r="W78" s="2"/>
    </row>
    <row r="79" spans="1:23" x14ac:dyDescent="0.2">
      <c r="A79" s="313" t="s">
        <v>35</v>
      </c>
      <c r="B79" s="195">
        <v>7</v>
      </c>
      <c r="C79" s="201">
        <v>1</v>
      </c>
      <c r="D79" s="195">
        <v>10</v>
      </c>
      <c r="E79" s="201">
        <v>0</v>
      </c>
      <c r="F79" s="195">
        <v>1</v>
      </c>
      <c r="G79" s="201">
        <v>0</v>
      </c>
      <c r="H79" s="195">
        <v>0</v>
      </c>
      <c r="I79" s="201">
        <v>0</v>
      </c>
      <c r="J79" s="195">
        <v>0</v>
      </c>
      <c r="K79" s="201">
        <v>0</v>
      </c>
      <c r="L79" s="195">
        <v>0</v>
      </c>
      <c r="M79" s="201">
        <v>0</v>
      </c>
      <c r="N79" s="195">
        <v>0</v>
      </c>
      <c r="O79" s="201">
        <v>0</v>
      </c>
      <c r="P79" s="195">
        <v>0</v>
      </c>
      <c r="Q79" s="201">
        <v>0</v>
      </c>
      <c r="R79" s="195">
        <v>0</v>
      </c>
      <c r="S79" s="201">
        <v>0</v>
      </c>
      <c r="T79" s="195">
        <v>18</v>
      </c>
      <c r="U79" s="201">
        <v>1</v>
      </c>
      <c r="V79" s="2"/>
      <c r="W79" s="2"/>
    </row>
    <row r="80" spans="1:23" x14ac:dyDescent="0.2">
      <c r="A80" s="313" t="s">
        <v>36</v>
      </c>
      <c r="B80" s="195">
        <v>16</v>
      </c>
      <c r="C80" s="201">
        <v>0</v>
      </c>
      <c r="D80" s="195">
        <v>8</v>
      </c>
      <c r="E80" s="201">
        <v>0</v>
      </c>
      <c r="F80" s="195">
        <v>1</v>
      </c>
      <c r="G80" s="201">
        <v>0</v>
      </c>
      <c r="H80" s="195">
        <v>0</v>
      </c>
      <c r="I80" s="201">
        <v>0</v>
      </c>
      <c r="J80" s="195">
        <v>0</v>
      </c>
      <c r="K80" s="201">
        <v>0</v>
      </c>
      <c r="L80" s="195">
        <v>0</v>
      </c>
      <c r="M80" s="201">
        <v>0</v>
      </c>
      <c r="N80" s="195">
        <v>0</v>
      </c>
      <c r="O80" s="201">
        <v>0</v>
      </c>
      <c r="P80" s="195">
        <v>0</v>
      </c>
      <c r="Q80" s="201">
        <v>0</v>
      </c>
      <c r="R80" s="195">
        <v>0</v>
      </c>
      <c r="S80" s="201">
        <v>0</v>
      </c>
      <c r="T80" s="195">
        <v>25</v>
      </c>
      <c r="U80" s="201">
        <v>0</v>
      </c>
      <c r="V80" s="2"/>
      <c r="W80" s="2"/>
    </row>
    <row r="81" spans="1:23" x14ac:dyDescent="0.2">
      <c r="A81" s="313" t="s">
        <v>37</v>
      </c>
      <c r="B81" s="195">
        <v>19</v>
      </c>
      <c r="C81" s="201">
        <v>0</v>
      </c>
      <c r="D81" s="195">
        <v>12</v>
      </c>
      <c r="E81" s="201">
        <v>0</v>
      </c>
      <c r="F81" s="195">
        <v>1</v>
      </c>
      <c r="G81" s="201">
        <v>0</v>
      </c>
      <c r="H81" s="195">
        <v>0</v>
      </c>
      <c r="I81" s="201">
        <v>0</v>
      </c>
      <c r="J81" s="195">
        <v>0</v>
      </c>
      <c r="K81" s="201">
        <v>0</v>
      </c>
      <c r="L81" s="195">
        <v>0</v>
      </c>
      <c r="M81" s="201">
        <v>0</v>
      </c>
      <c r="N81" s="195">
        <v>0</v>
      </c>
      <c r="O81" s="201">
        <v>0</v>
      </c>
      <c r="P81" s="195">
        <v>0</v>
      </c>
      <c r="Q81" s="201">
        <v>0</v>
      </c>
      <c r="R81" s="195">
        <v>0</v>
      </c>
      <c r="S81" s="201">
        <v>0</v>
      </c>
      <c r="T81" s="195">
        <v>32</v>
      </c>
      <c r="U81" s="201">
        <v>0</v>
      </c>
      <c r="V81" s="2"/>
      <c r="W81" s="2"/>
    </row>
    <row r="82" spans="1:23" x14ac:dyDescent="0.2">
      <c r="A82" s="313" t="s">
        <v>38</v>
      </c>
      <c r="B82" s="195">
        <v>17</v>
      </c>
      <c r="C82" s="201">
        <v>0</v>
      </c>
      <c r="D82" s="195">
        <v>14</v>
      </c>
      <c r="E82" s="201">
        <v>0</v>
      </c>
      <c r="F82" s="195">
        <v>1</v>
      </c>
      <c r="G82" s="201">
        <v>0</v>
      </c>
      <c r="H82" s="195">
        <v>0</v>
      </c>
      <c r="I82" s="201">
        <v>0</v>
      </c>
      <c r="J82" s="195">
        <v>0</v>
      </c>
      <c r="K82" s="201">
        <v>0</v>
      </c>
      <c r="L82" s="195">
        <v>0</v>
      </c>
      <c r="M82" s="201">
        <v>0</v>
      </c>
      <c r="N82" s="195">
        <v>0</v>
      </c>
      <c r="O82" s="201">
        <v>0</v>
      </c>
      <c r="P82" s="195">
        <v>0</v>
      </c>
      <c r="Q82" s="201">
        <v>0</v>
      </c>
      <c r="R82" s="195">
        <v>0</v>
      </c>
      <c r="S82" s="201">
        <v>0</v>
      </c>
      <c r="T82" s="195">
        <v>32</v>
      </c>
      <c r="U82" s="201">
        <v>0</v>
      </c>
      <c r="V82" s="2"/>
      <c r="W82" s="2"/>
    </row>
    <row r="83" spans="1:23" x14ac:dyDescent="0.2">
      <c r="A83" s="313" t="s">
        <v>39</v>
      </c>
      <c r="B83" s="195">
        <v>21</v>
      </c>
      <c r="C83" s="201">
        <v>2</v>
      </c>
      <c r="D83" s="195">
        <v>14</v>
      </c>
      <c r="E83" s="201">
        <v>0</v>
      </c>
      <c r="F83" s="195">
        <v>1</v>
      </c>
      <c r="G83" s="201">
        <v>0</v>
      </c>
      <c r="H83" s="195">
        <v>0</v>
      </c>
      <c r="I83" s="201">
        <v>0</v>
      </c>
      <c r="J83" s="195">
        <v>0</v>
      </c>
      <c r="K83" s="201">
        <v>0</v>
      </c>
      <c r="L83" s="195">
        <v>0</v>
      </c>
      <c r="M83" s="201">
        <v>0</v>
      </c>
      <c r="N83" s="195">
        <v>0</v>
      </c>
      <c r="O83" s="201">
        <v>0</v>
      </c>
      <c r="P83" s="195">
        <v>0</v>
      </c>
      <c r="Q83" s="201">
        <v>0</v>
      </c>
      <c r="R83" s="195">
        <v>0</v>
      </c>
      <c r="S83" s="201">
        <v>0</v>
      </c>
      <c r="T83" s="195">
        <v>36</v>
      </c>
      <c r="U83" s="201">
        <v>2</v>
      </c>
      <c r="V83" s="2"/>
      <c r="W83" s="2"/>
    </row>
    <row r="84" spans="1:23" x14ac:dyDescent="0.2">
      <c r="A84" s="313" t="s">
        <v>40</v>
      </c>
      <c r="B84" s="195">
        <v>19</v>
      </c>
      <c r="C84" s="201">
        <v>2</v>
      </c>
      <c r="D84" s="195">
        <v>16</v>
      </c>
      <c r="E84" s="201">
        <v>0</v>
      </c>
      <c r="F84" s="195">
        <v>6</v>
      </c>
      <c r="G84" s="201">
        <v>0</v>
      </c>
      <c r="H84" s="195">
        <v>0</v>
      </c>
      <c r="I84" s="201">
        <v>0</v>
      </c>
      <c r="J84" s="195">
        <v>0</v>
      </c>
      <c r="K84" s="201">
        <v>0</v>
      </c>
      <c r="L84" s="195">
        <v>0</v>
      </c>
      <c r="M84" s="201">
        <v>0</v>
      </c>
      <c r="N84" s="195">
        <v>0</v>
      </c>
      <c r="O84" s="201">
        <v>0</v>
      </c>
      <c r="P84" s="195">
        <v>0</v>
      </c>
      <c r="Q84" s="201">
        <v>0</v>
      </c>
      <c r="R84" s="195">
        <v>0</v>
      </c>
      <c r="S84" s="201">
        <v>0</v>
      </c>
      <c r="T84" s="195">
        <v>41</v>
      </c>
      <c r="U84" s="201">
        <v>2</v>
      </c>
      <c r="V84" s="2"/>
      <c r="W84" s="2"/>
    </row>
    <row r="85" spans="1:23" x14ac:dyDescent="0.2">
      <c r="A85" s="313" t="s">
        <v>41</v>
      </c>
      <c r="B85" s="195">
        <v>21</v>
      </c>
      <c r="C85" s="201">
        <v>1</v>
      </c>
      <c r="D85" s="195">
        <v>24</v>
      </c>
      <c r="E85" s="201">
        <v>1</v>
      </c>
      <c r="F85" s="195">
        <v>4</v>
      </c>
      <c r="G85" s="201">
        <v>0</v>
      </c>
      <c r="H85" s="195">
        <v>0</v>
      </c>
      <c r="I85" s="201">
        <v>0</v>
      </c>
      <c r="J85" s="195">
        <v>0</v>
      </c>
      <c r="K85" s="201">
        <v>0</v>
      </c>
      <c r="L85" s="195">
        <v>0</v>
      </c>
      <c r="M85" s="201">
        <v>0</v>
      </c>
      <c r="N85" s="195">
        <v>0</v>
      </c>
      <c r="O85" s="201">
        <v>0</v>
      </c>
      <c r="P85" s="195">
        <v>0</v>
      </c>
      <c r="Q85" s="201">
        <v>0</v>
      </c>
      <c r="R85" s="195">
        <v>0</v>
      </c>
      <c r="S85" s="201">
        <v>0</v>
      </c>
      <c r="T85" s="195">
        <v>49</v>
      </c>
      <c r="U85" s="201">
        <v>2</v>
      </c>
      <c r="V85" s="2"/>
      <c r="W85" s="2"/>
    </row>
    <row r="86" spans="1:23" x14ac:dyDescent="0.2">
      <c r="A86" s="313" t="s">
        <v>42</v>
      </c>
      <c r="B86" s="195">
        <v>22</v>
      </c>
      <c r="C86" s="201">
        <v>0</v>
      </c>
      <c r="D86" s="195">
        <v>20</v>
      </c>
      <c r="E86" s="201">
        <v>0</v>
      </c>
      <c r="F86" s="195">
        <v>1</v>
      </c>
      <c r="G86" s="201">
        <v>0</v>
      </c>
      <c r="H86" s="195">
        <v>0</v>
      </c>
      <c r="I86" s="201">
        <v>0</v>
      </c>
      <c r="J86" s="195">
        <v>0</v>
      </c>
      <c r="K86" s="201">
        <v>0</v>
      </c>
      <c r="L86" s="195">
        <v>0</v>
      </c>
      <c r="M86" s="201">
        <v>0</v>
      </c>
      <c r="N86" s="195">
        <v>0</v>
      </c>
      <c r="O86" s="201">
        <v>0</v>
      </c>
      <c r="P86" s="195">
        <v>0</v>
      </c>
      <c r="Q86" s="201">
        <v>0</v>
      </c>
      <c r="R86" s="195">
        <v>0</v>
      </c>
      <c r="S86" s="201">
        <v>0</v>
      </c>
      <c r="T86" s="195">
        <v>43</v>
      </c>
      <c r="U86" s="201">
        <v>0</v>
      </c>
      <c r="V86" s="2"/>
      <c r="W86" s="2"/>
    </row>
    <row r="87" spans="1:23" x14ac:dyDescent="0.2">
      <c r="A87" s="313" t="s">
        <v>43</v>
      </c>
      <c r="B87" s="195">
        <v>22</v>
      </c>
      <c r="C87" s="201">
        <v>0</v>
      </c>
      <c r="D87" s="195">
        <v>20</v>
      </c>
      <c r="E87" s="201">
        <v>0</v>
      </c>
      <c r="F87" s="195">
        <v>2</v>
      </c>
      <c r="G87" s="201">
        <v>0</v>
      </c>
      <c r="H87" s="195">
        <v>0</v>
      </c>
      <c r="I87" s="201">
        <v>0</v>
      </c>
      <c r="J87" s="195">
        <v>0</v>
      </c>
      <c r="K87" s="201">
        <v>0</v>
      </c>
      <c r="L87" s="195">
        <v>0</v>
      </c>
      <c r="M87" s="201">
        <v>0</v>
      </c>
      <c r="N87" s="195">
        <v>0</v>
      </c>
      <c r="O87" s="201">
        <v>0</v>
      </c>
      <c r="P87" s="195">
        <v>0</v>
      </c>
      <c r="Q87" s="201">
        <v>0</v>
      </c>
      <c r="R87" s="195">
        <v>0</v>
      </c>
      <c r="S87" s="201">
        <v>0</v>
      </c>
      <c r="T87" s="195">
        <v>44</v>
      </c>
      <c r="U87" s="201">
        <v>0</v>
      </c>
      <c r="V87" s="2"/>
      <c r="W87" s="2"/>
    </row>
    <row r="88" spans="1:23" x14ac:dyDescent="0.2">
      <c r="A88" s="313" t="s">
        <v>44</v>
      </c>
      <c r="B88" s="195">
        <v>18</v>
      </c>
      <c r="C88" s="201">
        <v>1</v>
      </c>
      <c r="D88" s="195">
        <v>30</v>
      </c>
      <c r="E88" s="201">
        <v>0</v>
      </c>
      <c r="F88" s="195">
        <v>8</v>
      </c>
      <c r="G88" s="201">
        <v>0</v>
      </c>
      <c r="H88" s="195">
        <v>3</v>
      </c>
      <c r="I88" s="201">
        <v>0</v>
      </c>
      <c r="J88" s="195">
        <v>0</v>
      </c>
      <c r="K88" s="201">
        <v>0</v>
      </c>
      <c r="L88" s="195">
        <v>0</v>
      </c>
      <c r="M88" s="201">
        <v>0</v>
      </c>
      <c r="N88" s="195">
        <v>0</v>
      </c>
      <c r="O88" s="201">
        <v>0</v>
      </c>
      <c r="P88" s="195">
        <v>0</v>
      </c>
      <c r="Q88" s="201">
        <v>0</v>
      </c>
      <c r="R88" s="195">
        <v>0</v>
      </c>
      <c r="S88" s="201">
        <v>0</v>
      </c>
      <c r="T88" s="195">
        <v>59</v>
      </c>
      <c r="U88" s="201">
        <v>1</v>
      </c>
      <c r="V88" s="2"/>
      <c r="W88" s="2"/>
    </row>
    <row r="89" spans="1:23" x14ac:dyDescent="0.2">
      <c r="A89" s="313" t="s">
        <v>45</v>
      </c>
      <c r="B89" s="195">
        <v>32</v>
      </c>
      <c r="C89" s="201">
        <v>0</v>
      </c>
      <c r="D89" s="195">
        <v>50</v>
      </c>
      <c r="E89" s="201">
        <v>0</v>
      </c>
      <c r="F89" s="195">
        <v>2</v>
      </c>
      <c r="G89" s="201">
        <v>0</v>
      </c>
      <c r="H89" s="195">
        <v>0</v>
      </c>
      <c r="I89" s="201">
        <v>0</v>
      </c>
      <c r="J89" s="195">
        <v>0</v>
      </c>
      <c r="K89" s="201">
        <v>0</v>
      </c>
      <c r="L89" s="195">
        <v>0</v>
      </c>
      <c r="M89" s="201">
        <v>0</v>
      </c>
      <c r="N89" s="195">
        <v>0</v>
      </c>
      <c r="O89" s="201">
        <v>0</v>
      </c>
      <c r="P89" s="195">
        <v>0</v>
      </c>
      <c r="Q89" s="201">
        <v>0</v>
      </c>
      <c r="R89" s="195">
        <v>0</v>
      </c>
      <c r="S89" s="201">
        <v>0</v>
      </c>
      <c r="T89" s="195">
        <v>84</v>
      </c>
      <c r="U89" s="201">
        <v>0</v>
      </c>
      <c r="V89" s="2"/>
      <c r="W89" s="2"/>
    </row>
    <row r="90" spans="1:23" x14ac:dyDescent="0.2">
      <c r="A90" s="313" t="s">
        <v>46</v>
      </c>
      <c r="B90" s="195">
        <v>64</v>
      </c>
      <c r="C90" s="201">
        <v>0</v>
      </c>
      <c r="D90" s="195">
        <v>55</v>
      </c>
      <c r="E90" s="201">
        <v>0</v>
      </c>
      <c r="F90" s="195">
        <v>8</v>
      </c>
      <c r="G90" s="201">
        <v>0</v>
      </c>
      <c r="H90" s="195">
        <v>1</v>
      </c>
      <c r="I90" s="201">
        <v>0</v>
      </c>
      <c r="J90" s="195">
        <v>0</v>
      </c>
      <c r="K90" s="201">
        <v>0</v>
      </c>
      <c r="L90" s="195">
        <v>0</v>
      </c>
      <c r="M90" s="201">
        <v>0</v>
      </c>
      <c r="N90" s="195">
        <v>0</v>
      </c>
      <c r="O90" s="201">
        <v>0</v>
      </c>
      <c r="P90" s="195">
        <v>0</v>
      </c>
      <c r="Q90" s="201">
        <v>0</v>
      </c>
      <c r="R90" s="195">
        <v>0</v>
      </c>
      <c r="S90" s="201">
        <v>0</v>
      </c>
      <c r="T90" s="195">
        <v>128</v>
      </c>
      <c r="U90" s="201">
        <v>0</v>
      </c>
      <c r="V90" s="2"/>
      <c r="W90" s="2"/>
    </row>
    <row r="91" spans="1:23" x14ac:dyDescent="0.2">
      <c r="A91" s="313" t="s">
        <v>47</v>
      </c>
      <c r="B91" s="195">
        <v>98</v>
      </c>
      <c r="C91" s="201">
        <v>0</v>
      </c>
      <c r="D91" s="195">
        <v>77</v>
      </c>
      <c r="E91" s="201">
        <v>0</v>
      </c>
      <c r="F91" s="195">
        <v>4</v>
      </c>
      <c r="G91" s="201">
        <v>0</v>
      </c>
      <c r="H91" s="195">
        <v>0</v>
      </c>
      <c r="I91" s="201">
        <v>0</v>
      </c>
      <c r="J91" s="195">
        <v>0</v>
      </c>
      <c r="K91" s="201">
        <v>0</v>
      </c>
      <c r="L91" s="195">
        <v>0</v>
      </c>
      <c r="M91" s="201">
        <v>0</v>
      </c>
      <c r="N91" s="195">
        <v>0</v>
      </c>
      <c r="O91" s="201">
        <v>0</v>
      </c>
      <c r="P91" s="195">
        <v>0</v>
      </c>
      <c r="Q91" s="201">
        <v>0</v>
      </c>
      <c r="R91" s="195">
        <v>0</v>
      </c>
      <c r="S91" s="201">
        <v>0</v>
      </c>
      <c r="T91" s="195">
        <v>179</v>
      </c>
      <c r="U91" s="201">
        <v>0</v>
      </c>
      <c r="V91" s="2"/>
      <c r="W91" s="2"/>
    </row>
    <row r="92" spans="1:23" x14ac:dyDescent="0.2">
      <c r="A92" s="313" t="s">
        <v>48</v>
      </c>
      <c r="B92" s="195">
        <v>42</v>
      </c>
      <c r="C92" s="201">
        <v>3</v>
      </c>
      <c r="D92" s="195">
        <v>37</v>
      </c>
      <c r="E92" s="201">
        <v>0</v>
      </c>
      <c r="F92" s="195">
        <v>5</v>
      </c>
      <c r="G92" s="201">
        <v>0</v>
      </c>
      <c r="H92" s="195">
        <v>2</v>
      </c>
      <c r="I92" s="201">
        <v>0</v>
      </c>
      <c r="J92" s="195">
        <v>0</v>
      </c>
      <c r="K92" s="201">
        <v>0</v>
      </c>
      <c r="L92" s="195">
        <v>0</v>
      </c>
      <c r="M92" s="201">
        <v>0</v>
      </c>
      <c r="N92" s="195">
        <v>0</v>
      </c>
      <c r="O92" s="201">
        <v>0</v>
      </c>
      <c r="P92" s="195">
        <v>0</v>
      </c>
      <c r="Q92" s="201">
        <v>0</v>
      </c>
      <c r="R92" s="195">
        <v>0</v>
      </c>
      <c r="S92" s="201">
        <v>0</v>
      </c>
      <c r="T92" s="195">
        <v>86</v>
      </c>
      <c r="U92" s="201">
        <v>3</v>
      </c>
      <c r="V92" s="2"/>
      <c r="W92" s="2"/>
    </row>
    <row r="93" spans="1:23" x14ac:dyDescent="0.2">
      <c r="A93" s="313" t="s">
        <v>49</v>
      </c>
      <c r="B93" s="195">
        <v>23</v>
      </c>
      <c r="C93" s="201">
        <v>1</v>
      </c>
      <c r="D93" s="195">
        <v>29</v>
      </c>
      <c r="E93" s="201">
        <v>0</v>
      </c>
      <c r="F93" s="195">
        <v>9</v>
      </c>
      <c r="G93" s="201">
        <v>1</v>
      </c>
      <c r="H93" s="195">
        <v>0</v>
      </c>
      <c r="I93" s="201">
        <v>0</v>
      </c>
      <c r="J93" s="195">
        <v>0</v>
      </c>
      <c r="K93" s="201">
        <v>0</v>
      </c>
      <c r="L93" s="195">
        <v>0</v>
      </c>
      <c r="M93" s="201">
        <v>0</v>
      </c>
      <c r="N93" s="195">
        <v>0</v>
      </c>
      <c r="O93" s="201">
        <v>0</v>
      </c>
      <c r="P93" s="195">
        <v>0</v>
      </c>
      <c r="Q93" s="201">
        <v>0</v>
      </c>
      <c r="R93" s="195">
        <v>0</v>
      </c>
      <c r="S93" s="201">
        <v>0</v>
      </c>
      <c r="T93" s="195">
        <v>61</v>
      </c>
      <c r="U93" s="201">
        <v>2</v>
      </c>
      <c r="V93" s="2"/>
      <c r="W93" s="2"/>
    </row>
    <row r="94" spans="1:23" x14ac:dyDescent="0.2">
      <c r="A94" s="313" t="s">
        <v>50</v>
      </c>
      <c r="B94" s="195">
        <v>16</v>
      </c>
      <c r="C94" s="201">
        <v>1</v>
      </c>
      <c r="D94" s="195">
        <v>15</v>
      </c>
      <c r="E94" s="201">
        <v>0</v>
      </c>
      <c r="F94" s="195">
        <v>3</v>
      </c>
      <c r="G94" s="201">
        <v>0</v>
      </c>
      <c r="H94" s="195">
        <v>0</v>
      </c>
      <c r="I94" s="201">
        <v>0</v>
      </c>
      <c r="J94" s="195">
        <v>0</v>
      </c>
      <c r="K94" s="201">
        <v>0</v>
      </c>
      <c r="L94" s="195">
        <v>0</v>
      </c>
      <c r="M94" s="201">
        <v>0</v>
      </c>
      <c r="N94" s="195">
        <v>0</v>
      </c>
      <c r="O94" s="201">
        <v>0</v>
      </c>
      <c r="P94" s="195">
        <v>0</v>
      </c>
      <c r="Q94" s="201">
        <v>0</v>
      </c>
      <c r="R94" s="195">
        <v>0</v>
      </c>
      <c r="S94" s="201">
        <v>0</v>
      </c>
      <c r="T94" s="195">
        <v>34</v>
      </c>
      <c r="U94" s="201">
        <v>1</v>
      </c>
      <c r="V94" s="2"/>
      <c r="W94" s="2"/>
    </row>
    <row r="95" spans="1:23" x14ac:dyDescent="0.2">
      <c r="A95" s="313" t="s">
        <v>51</v>
      </c>
      <c r="B95" s="195">
        <v>8</v>
      </c>
      <c r="C95" s="201">
        <v>1</v>
      </c>
      <c r="D95" s="195">
        <v>12</v>
      </c>
      <c r="E95" s="201">
        <v>1</v>
      </c>
      <c r="F95" s="195">
        <v>1</v>
      </c>
      <c r="G95" s="201">
        <v>0</v>
      </c>
      <c r="H95" s="195">
        <v>0</v>
      </c>
      <c r="I95" s="201">
        <v>0</v>
      </c>
      <c r="J95" s="195">
        <v>0</v>
      </c>
      <c r="K95" s="201">
        <v>0</v>
      </c>
      <c r="L95" s="195">
        <v>0</v>
      </c>
      <c r="M95" s="201">
        <v>0</v>
      </c>
      <c r="N95" s="195">
        <v>0</v>
      </c>
      <c r="O95" s="201">
        <v>0</v>
      </c>
      <c r="P95" s="195">
        <v>0</v>
      </c>
      <c r="Q95" s="201">
        <v>0</v>
      </c>
      <c r="R95" s="195">
        <v>0</v>
      </c>
      <c r="S95" s="201">
        <v>0</v>
      </c>
      <c r="T95" s="195">
        <v>21</v>
      </c>
      <c r="U95" s="201">
        <v>2</v>
      </c>
      <c r="V95" s="2"/>
      <c r="W95" s="2"/>
    </row>
    <row r="96" spans="1:23" ht="10.5" thickBot="1" x14ac:dyDescent="0.25">
      <c r="A96" s="311" t="s">
        <v>52</v>
      </c>
      <c r="B96" s="195">
        <v>8</v>
      </c>
      <c r="C96" s="201">
        <v>1</v>
      </c>
      <c r="D96" s="195">
        <v>4</v>
      </c>
      <c r="E96" s="201">
        <v>0</v>
      </c>
      <c r="F96" s="195">
        <v>1</v>
      </c>
      <c r="G96" s="201">
        <v>0</v>
      </c>
      <c r="H96" s="195">
        <v>0</v>
      </c>
      <c r="I96" s="201">
        <v>0</v>
      </c>
      <c r="J96" s="195">
        <v>0</v>
      </c>
      <c r="K96" s="201">
        <v>0</v>
      </c>
      <c r="L96" s="195">
        <v>0</v>
      </c>
      <c r="M96" s="201">
        <v>0</v>
      </c>
      <c r="N96" s="195">
        <v>0</v>
      </c>
      <c r="O96" s="201">
        <v>0</v>
      </c>
      <c r="P96" s="195">
        <v>0</v>
      </c>
      <c r="Q96" s="201">
        <v>0</v>
      </c>
      <c r="R96" s="195">
        <v>0</v>
      </c>
      <c r="S96" s="201">
        <v>0</v>
      </c>
      <c r="T96" s="195">
        <v>13</v>
      </c>
      <c r="U96" s="201">
        <v>1</v>
      </c>
      <c r="V96" s="2"/>
      <c r="W96" s="2"/>
    </row>
    <row r="97" spans="1:23" ht="11" thickTop="1" thickBot="1" x14ac:dyDescent="0.25">
      <c r="A97" s="312" t="s">
        <v>53</v>
      </c>
      <c r="B97" s="196">
        <v>490</v>
      </c>
      <c r="C97" s="202">
        <v>14</v>
      </c>
      <c r="D97" s="196">
        <v>459</v>
      </c>
      <c r="E97" s="202">
        <v>2</v>
      </c>
      <c r="F97" s="196">
        <v>62</v>
      </c>
      <c r="G97" s="202">
        <v>1</v>
      </c>
      <c r="H97" s="196">
        <v>6</v>
      </c>
      <c r="I97" s="202">
        <v>0</v>
      </c>
      <c r="J97" s="196">
        <v>0</v>
      </c>
      <c r="K97" s="202">
        <v>0</v>
      </c>
      <c r="L97" s="196">
        <v>0</v>
      </c>
      <c r="M97" s="202">
        <v>0</v>
      </c>
      <c r="N97" s="196">
        <v>0</v>
      </c>
      <c r="O97" s="202">
        <v>0</v>
      </c>
      <c r="P97" s="196">
        <v>0</v>
      </c>
      <c r="Q97" s="202">
        <v>0</v>
      </c>
      <c r="R97" s="196">
        <v>0</v>
      </c>
      <c r="S97" s="202">
        <v>0</v>
      </c>
      <c r="T97" s="196">
        <v>1017</v>
      </c>
      <c r="U97" s="202">
        <v>17</v>
      </c>
      <c r="V97" s="2"/>
      <c r="W97" s="2"/>
    </row>
    <row r="98" spans="1:23" ht="10.5" thickTop="1" x14ac:dyDescent="0.2">
      <c r="A98" s="313" t="s">
        <v>125</v>
      </c>
      <c r="B98" s="197">
        <v>0.48180924287118976</v>
      </c>
      <c r="C98" s="203">
        <v>1.376597836774828E-2</v>
      </c>
      <c r="D98" s="197">
        <v>0.45132743362831856</v>
      </c>
      <c r="E98" s="203">
        <v>1.9665683382497543E-3</v>
      </c>
      <c r="F98" s="197">
        <v>6.0963618485742381E-2</v>
      </c>
      <c r="G98" s="203">
        <v>9.8328416912487715E-4</v>
      </c>
      <c r="H98" s="197">
        <v>5.8997050147492625E-3</v>
      </c>
      <c r="I98" s="203">
        <v>0</v>
      </c>
      <c r="J98" s="197">
        <v>0</v>
      </c>
      <c r="K98" s="203">
        <v>0</v>
      </c>
      <c r="L98" s="197">
        <v>0</v>
      </c>
      <c r="M98" s="203">
        <v>0</v>
      </c>
      <c r="N98" s="197">
        <v>0</v>
      </c>
      <c r="O98" s="203">
        <v>0</v>
      </c>
      <c r="P98" s="197">
        <v>0</v>
      </c>
      <c r="Q98" s="203">
        <v>0</v>
      </c>
      <c r="R98" s="197">
        <v>0</v>
      </c>
      <c r="S98" s="203">
        <v>0</v>
      </c>
      <c r="T98" s="197">
        <v>1</v>
      </c>
      <c r="U98" s="203">
        <v>1.6715830875122909E-2</v>
      </c>
      <c r="V98" s="2"/>
      <c r="W98" s="2"/>
    </row>
    <row r="99" spans="1:23" x14ac:dyDescent="0.2">
      <c r="A99" s="313" t="s">
        <v>111</v>
      </c>
      <c r="B99" s="198">
        <v>441</v>
      </c>
      <c r="C99" s="204">
        <v>11</v>
      </c>
      <c r="D99" s="198">
        <v>416</v>
      </c>
      <c r="E99" s="204">
        <v>1</v>
      </c>
      <c r="F99" s="198">
        <v>54</v>
      </c>
      <c r="G99" s="204">
        <v>1</v>
      </c>
      <c r="H99" s="198">
        <v>6</v>
      </c>
      <c r="I99" s="204">
        <v>0</v>
      </c>
      <c r="J99" s="198">
        <v>0</v>
      </c>
      <c r="K99" s="204">
        <v>0</v>
      </c>
      <c r="L99" s="198">
        <v>0</v>
      </c>
      <c r="M99" s="204">
        <v>0</v>
      </c>
      <c r="N99" s="198">
        <v>0</v>
      </c>
      <c r="O99" s="204">
        <v>0</v>
      </c>
      <c r="P99" s="198">
        <v>0</v>
      </c>
      <c r="Q99" s="204">
        <v>0</v>
      </c>
      <c r="R99" s="198">
        <v>0</v>
      </c>
      <c r="S99" s="204">
        <v>0</v>
      </c>
      <c r="T99" s="198">
        <v>917</v>
      </c>
      <c r="U99" s="204">
        <v>13</v>
      </c>
      <c r="V99" s="2"/>
      <c r="W99" s="2"/>
    </row>
    <row r="100" spans="1:23" ht="10.5" thickBot="1" x14ac:dyDescent="0.25">
      <c r="A100" s="311" t="s">
        <v>112</v>
      </c>
      <c r="B100" s="199">
        <v>49</v>
      </c>
      <c r="C100" s="205">
        <v>3</v>
      </c>
      <c r="D100" s="199">
        <v>43</v>
      </c>
      <c r="E100" s="205">
        <v>1</v>
      </c>
      <c r="F100" s="199">
        <v>8</v>
      </c>
      <c r="G100" s="205">
        <v>0</v>
      </c>
      <c r="H100" s="199">
        <v>0</v>
      </c>
      <c r="I100" s="205">
        <v>0</v>
      </c>
      <c r="J100" s="199">
        <v>0</v>
      </c>
      <c r="K100" s="205">
        <v>0</v>
      </c>
      <c r="L100" s="199">
        <v>0</v>
      </c>
      <c r="M100" s="205">
        <v>0</v>
      </c>
      <c r="N100" s="199">
        <v>0</v>
      </c>
      <c r="O100" s="205">
        <v>0</v>
      </c>
      <c r="P100" s="199">
        <v>0</v>
      </c>
      <c r="Q100" s="205">
        <v>0</v>
      </c>
      <c r="R100" s="199">
        <v>0</v>
      </c>
      <c r="S100" s="205">
        <v>0</v>
      </c>
      <c r="T100" s="199">
        <v>100</v>
      </c>
      <c r="U100" s="205">
        <v>4</v>
      </c>
      <c r="V100" s="2"/>
      <c r="W100" s="2"/>
    </row>
    <row r="101" spans="1:23" ht="14" thickTop="1" thickBot="1" x14ac:dyDescent="0.35">
      <c r="A101" s="314" t="s">
        <v>54</v>
      </c>
      <c r="B101" s="292"/>
      <c r="C101" s="293"/>
      <c r="D101" s="293"/>
      <c r="E101" s="294"/>
      <c r="F101" s="294"/>
      <c r="G101" s="295"/>
      <c r="H101" s="294" t="s">
        <v>55</v>
      </c>
      <c r="I101" s="296">
        <v>1000</v>
      </c>
      <c r="J101" s="54"/>
      <c r="K101" s="53"/>
      <c r="L101" s="60" t="s">
        <v>56</v>
      </c>
      <c r="M101" s="54">
        <v>17</v>
      </c>
      <c r="N101" s="58"/>
      <c r="O101" s="292"/>
      <c r="P101" s="295"/>
      <c r="Q101" s="297"/>
      <c r="R101" s="298" t="s">
        <v>57</v>
      </c>
      <c r="S101" s="298"/>
      <c r="T101" s="299">
        <v>1034</v>
      </c>
      <c r="U101" s="300"/>
      <c r="V101" s="2"/>
      <c r="W101" s="2"/>
    </row>
    <row r="102" spans="1:23" ht="13" thickTop="1" x14ac:dyDescent="0.25">
      <c r="A102" s="315" t="s">
        <v>58</v>
      </c>
      <c r="B102" s="33"/>
      <c r="C102" s="33"/>
      <c r="D102" s="34" t="s">
        <v>59</v>
      </c>
      <c r="E102" s="35">
        <v>26.091445427728612</v>
      </c>
      <c r="F102" s="32" t="s">
        <v>60</v>
      </c>
      <c r="G102" s="36"/>
      <c r="H102" s="34" t="s">
        <v>61</v>
      </c>
      <c r="I102" s="35">
        <v>19.117647058823529</v>
      </c>
      <c r="J102" s="32" t="s">
        <v>60</v>
      </c>
      <c r="K102" s="4"/>
      <c r="N102" s="301"/>
      <c r="O102" s="302"/>
      <c r="P102" s="302"/>
      <c r="Q102" s="302"/>
      <c r="R102" s="301"/>
      <c r="S102" s="301"/>
      <c r="T102" s="301"/>
      <c r="U102" s="301"/>
      <c r="V102" s="2"/>
      <c r="W102" s="2"/>
    </row>
    <row r="103" spans="1:23" ht="6" customHeight="1" x14ac:dyDescent="0.2">
      <c r="V103" s="2"/>
      <c r="W103" s="2"/>
    </row>
    <row r="104" spans="1:23" x14ac:dyDescent="0.2">
      <c r="V104" s="2"/>
      <c r="W104" s="2"/>
    </row>
    <row r="105" spans="1:23" x14ac:dyDescent="0.2">
      <c r="V105" s="2"/>
      <c r="W105" s="2"/>
    </row>
    <row r="106" spans="1:23" x14ac:dyDescent="0.2">
      <c r="V106" s="2"/>
      <c r="W106" s="2"/>
    </row>
    <row r="107" spans="1:23" x14ac:dyDescent="0.2">
      <c r="V107" s="2"/>
      <c r="W107" s="2"/>
    </row>
    <row r="108" spans="1:23" x14ac:dyDescent="0.2">
      <c r="V108" s="2"/>
      <c r="W108" s="2"/>
    </row>
    <row r="109" spans="1:23" x14ac:dyDescent="0.2">
      <c r="V109" s="2"/>
      <c r="W109" s="2"/>
    </row>
    <row r="110" spans="1:23" x14ac:dyDescent="0.2">
      <c r="V110" s="2"/>
      <c r="W110" s="2"/>
    </row>
    <row r="111" spans="1:23" x14ac:dyDescent="0.2">
      <c r="V111" s="2"/>
      <c r="W111" s="2"/>
    </row>
    <row r="112" spans="1:23" x14ac:dyDescent="0.2">
      <c r="V112" s="2"/>
      <c r="W112" s="2"/>
    </row>
    <row r="113" spans="1:23" x14ac:dyDescent="0.2">
      <c r="V113" s="2"/>
      <c r="W113" s="2"/>
    </row>
    <row r="114" spans="1:23" x14ac:dyDescent="0.2">
      <c r="V114" s="2"/>
      <c r="W114" s="2"/>
    </row>
    <row r="115" spans="1:23" x14ac:dyDescent="0.2">
      <c r="V115" s="2"/>
      <c r="W115" s="2"/>
    </row>
    <row r="116" spans="1:23" ht="6" customHeight="1" x14ac:dyDescent="0.2">
      <c r="V116" s="2"/>
      <c r="W116" s="2"/>
    </row>
    <row r="117" spans="1:23" x14ac:dyDescent="0.2">
      <c r="V117" s="2"/>
      <c r="W117" s="2"/>
    </row>
    <row r="118" spans="1:23" x14ac:dyDescent="0.2">
      <c r="V118" s="2"/>
      <c r="W118" s="2"/>
    </row>
    <row r="119" spans="1:23" x14ac:dyDescent="0.2">
      <c r="V119" s="2"/>
      <c r="W119" s="2"/>
    </row>
    <row r="120" spans="1:23" x14ac:dyDescent="0.2">
      <c r="V120" s="2"/>
      <c r="W120" s="2"/>
    </row>
    <row r="121" spans="1:23" x14ac:dyDescent="0.2">
      <c r="V121" s="2"/>
      <c r="W121" s="2"/>
    </row>
    <row r="122" spans="1:23" x14ac:dyDescent="0.2">
      <c r="V122" s="2"/>
      <c r="W122" s="2"/>
    </row>
    <row r="123" spans="1:23" x14ac:dyDescent="0.2">
      <c r="V123" s="2"/>
      <c r="W123" s="2"/>
    </row>
    <row r="124" spans="1:23" x14ac:dyDescent="0.2">
      <c r="V124" s="2"/>
      <c r="W124" s="2"/>
    </row>
    <row r="125" spans="1:23" x14ac:dyDescent="0.2">
      <c r="V125" s="2"/>
      <c r="W125" s="2"/>
    </row>
    <row r="126" spans="1:23" x14ac:dyDescent="0.2">
      <c r="V126" s="2"/>
      <c r="W126" s="2"/>
    </row>
    <row r="127" spans="1:23" x14ac:dyDescent="0.2">
      <c r="V127" s="2"/>
      <c r="W127" s="2"/>
    </row>
    <row r="128" spans="1:23" ht="13" x14ac:dyDescent="0.3">
      <c r="A128" s="317">
        <v>5.8997050147492625E-3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2"/>
      <c r="W128" s="2"/>
    </row>
    <row r="129" spans="1:23" ht="13" x14ac:dyDescent="0.3">
      <c r="A129" s="317"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2"/>
      <c r="W129" s="2"/>
    </row>
    <row r="130" spans="1:23" ht="10.5" thickBot="1" x14ac:dyDescent="0.25">
      <c r="V130" s="2"/>
      <c r="W130" s="2"/>
    </row>
    <row r="131" spans="1:23" ht="17" thickBot="1" x14ac:dyDescent="0.4">
      <c r="A131" s="318" t="s">
        <v>170</v>
      </c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40"/>
      <c r="V131" s="2"/>
      <c r="W131" s="2"/>
    </row>
    <row r="132" spans="1:23" ht="6.65" customHeight="1" x14ac:dyDescent="0.35">
      <c r="A132" s="319"/>
      <c r="B132" s="303"/>
      <c r="C132" s="303"/>
      <c r="D132" s="303"/>
      <c r="E132" s="303"/>
      <c r="F132" s="303"/>
      <c r="G132" s="303"/>
      <c r="H132" s="303"/>
      <c r="I132" s="303"/>
      <c r="J132" s="303"/>
      <c r="K132" s="303"/>
      <c r="L132" s="303"/>
      <c r="M132" s="303"/>
      <c r="N132" s="303"/>
      <c r="O132" s="303"/>
      <c r="P132" s="303"/>
      <c r="Q132" s="303"/>
      <c r="R132" s="303"/>
      <c r="S132" s="303"/>
      <c r="T132" s="303"/>
      <c r="U132" s="303"/>
      <c r="V132" s="2"/>
      <c r="W132" s="2"/>
    </row>
    <row r="133" spans="1:23" ht="13" x14ac:dyDescent="0.3">
      <c r="A133" s="320" t="s">
        <v>75</v>
      </c>
      <c r="E133" s="106" t="s">
        <v>165</v>
      </c>
      <c r="I133" s="107" t="s">
        <v>91</v>
      </c>
      <c r="J133" s="108" t="s">
        <v>162</v>
      </c>
      <c r="K133" s="4"/>
      <c r="L133" s="11"/>
      <c r="M133" s="4"/>
      <c r="N133" s="4"/>
      <c r="O133" s="4" t="s">
        <v>94</v>
      </c>
      <c r="P133" s="61" t="s">
        <v>161</v>
      </c>
      <c r="V133" s="2"/>
      <c r="W133" s="2"/>
    </row>
    <row r="134" spans="1:23" ht="10.5" thickBot="1" x14ac:dyDescent="0.25">
      <c r="A134" s="321" t="s">
        <v>4</v>
      </c>
      <c r="V134" s="2"/>
      <c r="W134" s="2"/>
    </row>
    <row r="135" spans="1:23" ht="10.5" thickTop="1" x14ac:dyDescent="0.2">
      <c r="A135" s="310" t="s">
        <v>5</v>
      </c>
      <c r="B135" s="281" t="s">
        <v>6</v>
      </c>
      <c r="C135" s="282"/>
      <c r="D135" s="283" t="s">
        <v>7</v>
      </c>
      <c r="E135" s="282"/>
      <c r="F135" s="283" t="s">
        <v>8</v>
      </c>
      <c r="G135" s="282"/>
      <c r="H135" s="283" t="s">
        <v>9</v>
      </c>
      <c r="I135" s="282"/>
      <c r="J135" s="283" t="s">
        <v>10</v>
      </c>
      <c r="K135" s="282"/>
      <c r="L135" s="283" t="s">
        <v>11</v>
      </c>
      <c r="M135" s="282"/>
      <c r="N135" s="283" t="s">
        <v>12</v>
      </c>
      <c r="O135" s="282"/>
      <c r="P135" s="283" t="s">
        <v>13</v>
      </c>
      <c r="Q135" s="282"/>
      <c r="R135" s="283" t="s">
        <v>14</v>
      </c>
      <c r="S135" s="284"/>
      <c r="T135" s="285" t="s">
        <v>15</v>
      </c>
      <c r="U135" s="284"/>
      <c r="V135" s="2"/>
      <c r="W135" s="2"/>
    </row>
    <row r="136" spans="1:23" ht="10.5" thickBot="1" x14ac:dyDescent="0.25">
      <c r="A136" s="311" t="s">
        <v>15</v>
      </c>
      <c r="B136" s="286" t="s">
        <v>16</v>
      </c>
      <c r="C136" s="287"/>
      <c r="D136" s="288" t="s">
        <v>17</v>
      </c>
      <c r="E136" s="287"/>
      <c r="F136" s="288" t="s">
        <v>18</v>
      </c>
      <c r="G136" s="287"/>
      <c r="H136" s="288" t="s">
        <v>19</v>
      </c>
      <c r="I136" s="287"/>
      <c r="J136" s="288" t="s">
        <v>20</v>
      </c>
      <c r="K136" s="287"/>
      <c r="L136" s="288" t="s">
        <v>21</v>
      </c>
      <c r="M136" s="287"/>
      <c r="N136" s="288" t="s">
        <v>22</v>
      </c>
      <c r="O136" s="287"/>
      <c r="P136" s="288" t="s">
        <v>23</v>
      </c>
      <c r="Q136" s="287"/>
      <c r="R136" s="288" t="s">
        <v>24</v>
      </c>
      <c r="S136" s="289"/>
      <c r="T136" s="290" t="s">
        <v>25</v>
      </c>
      <c r="U136" s="291"/>
      <c r="V136" s="2"/>
      <c r="W136" s="2"/>
    </row>
    <row r="137" spans="1:23" ht="11.5" thickTop="1" thickBot="1" x14ac:dyDescent="0.3">
      <c r="A137" s="312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  <c r="V137" s="2"/>
      <c r="W137" s="2"/>
    </row>
    <row r="138" spans="1:23" ht="10.5" thickTop="1" x14ac:dyDescent="0.2">
      <c r="A138" s="313" t="s">
        <v>29</v>
      </c>
      <c r="B138" s="195">
        <v>6</v>
      </c>
      <c r="C138" s="201">
        <v>0</v>
      </c>
      <c r="D138" s="195">
        <v>3</v>
      </c>
      <c r="E138" s="201">
        <v>0</v>
      </c>
      <c r="F138" s="195">
        <v>1</v>
      </c>
      <c r="G138" s="201">
        <v>0</v>
      </c>
      <c r="H138" s="195">
        <v>1</v>
      </c>
      <c r="I138" s="201">
        <v>0</v>
      </c>
      <c r="J138" s="195">
        <v>0</v>
      </c>
      <c r="K138" s="201">
        <v>0</v>
      </c>
      <c r="L138" s="195">
        <v>0</v>
      </c>
      <c r="M138" s="201">
        <v>0</v>
      </c>
      <c r="N138" s="195">
        <v>0</v>
      </c>
      <c r="O138" s="201">
        <v>0</v>
      </c>
      <c r="P138" s="195">
        <v>0</v>
      </c>
      <c r="Q138" s="201">
        <v>0</v>
      </c>
      <c r="R138" s="195">
        <v>0</v>
      </c>
      <c r="S138" s="201">
        <v>0</v>
      </c>
      <c r="T138" s="195">
        <v>11</v>
      </c>
      <c r="U138" s="201">
        <v>0</v>
      </c>
      <c r="V138" s="2"/>
      <c r="W138" s="2"/>
    </row>
    <row r="139" spans="1:23" x14ac:dyDescent="0.2">
      <c r="A139" s="313" t="s">
        <v>30</v>
      </c>
      <c r="B139" s="195">
        <v>0</v>
      </c>
      <c r="C139" s="201">
        <v>0</v>
      </c>
      <c r="D139" s="195">
        <v>2</v>
      </c>
      <c r="E139" s="201">
        <v>0</v>
      </c>
      <c r="F139" s="195">
        <v>0</v>
      </c>
      <c r="G139" s="201">
        <v>0</v>
      </c>
      <c r="H139" s="195">
        <v>0</v>
      </c>
      <c r="I139" s="201">
        <v>0</v>
      </c>
      <c r="J139" s="195">
        <v>0</v>
      </c>
      <c r="K139" s="201">
        <v>0</v>
      </c>
      <c r="L139" s="195">
        <v>0</v>
      </c>
      <c r="M139" s="201">
        <v>0</v>
      </c>
      <c r="N139" s="195">
        <v>0</v>
      </c>
      <c r="O139" s="201">
        <v>0</v>
      </c>
      <c r="P139" s="195">
        <v>0</v>
      </c>
      <c r="Q139" s="201">
        <v>0</v>
      </c>
      <c r="R139" s="195">
        <v>0</v>
      </c>
      <c r="S139" s="201">
        <v>0</v>
      </c>
      <c r="T139" s="195">
        <v>2</v>
      </c>
      <c r="U139" s="201">
        <v>0</v>
      </c>
      <c r="V139" s="2"/>
      <c r="W139" s="2"/>
    </row>
    <row r="140" spans="1:23" x14ac:dyDescent="0.2">
      <c r="A140" s="313" t="s">
        <v>31</v>
      </c>
      <c r="B140" s="195">
        <v>2</v>
      </c>
      <c r="C140" s="201">
        <v>0</v>
      </c>
      <c r="D140" s="195">
        <v>1</v>
      </c>
      <c r="E140" s="201">
        <v>0</v>
      </c>
      <c r="F140" s="195">
        <v>0</v>
      </c>
      <c r="G140" s="201">
        <v>0</v>
      </c>
      <c r="H140" s="195">
        <v>0</v>
      </c>
      <c r="I140" s="201">
        <v>0</v>
      </c>
      <c r="J140" s="195">
        <v>0</v>
      </c>
      <c r="K140" s="201">
        <v>0</v>
      </c>
      <c r="L140" s="195">
        <v>0</v>
      </c>
      <c r="M140" s="201">
        <v>0</v>
      </c>
      <c r="N140" s="195">
        <v>0</v>
      </c>
      <c r="O140" s="201">
        <v>0</v>
      </c>
      <c r="P140" s="195">
        <v>0</v>
      </c>
      <c r="Q140" s="201">
        <v>0</v>
      </c>
      <c r="R140" s="195">
        <v>0</v>
      </c>
      <c r="S140" s="201">
        <v>0</v>
      </c>
      <c r="T140" s="195">
        <v>3</v>
      </c>
      <c r="U140" s="201">
        <v>0</v>
      </c>
      <c r="V140" s="2"/>
      <c r="W140" s="2"/>
    </row>
    <row r="141" spans="1:23" x14ac:dyDescent="0.2">
      <c r="A141" s="313" t="s">
        <v>32</v>
      </c>
      <c r="B141" s="195">
        <v>4</v>
      </c>
      <c r="C141" s="201">
        <v>0</v>
      </c>
      <c r="D141" s="195">
        <v>0</v>
      </c>
      <c r="E141" s="201">
        <v>0</v>
      </c>
      <c r="F141" s="195">
        <v>0</v>
      </c>
      <c r="G141" s="201">
        <v>0</v>
      </c>
      <c r="H141" s="195">
        <v>0</v>
      </c>
      <c r="I141" s="201">
        <v>0</v>
      </c>
      <c r="J141" s="195">
        <v>0</v>
      </c>
      <c r="K141" s="201">
        <v>0</v>
      </c>
      <c r="L141" s="195">
        <v>0</v>
      </c>
      <c r="M141" s="201">
        <v>0</v>
      </c>
      <c r="N141" s="195">
        <v>0</v>
      </c>
      <c r="O141" s="201">
        <v>0</v>
      </c>
      <c r="P141" s="195">
        <v>0</v>
      </c>
      <c r="Q141" s="201">
        <v>0</v>
      </c>
      <c r="R141" s="195">
        <v>0</v>
      </c>
      <c r="S141" s="201">
        <v>0</v>
      </c>
      <c r="T141" s="195">
        <v>4</v>
      </c>
      <c r="U141" s="201">
        <v>0</v>
      </c>
      <c r="V141" s="2"/>
      <c r="W141" s="2"/>
    </row>
    <row r="142" spans="1:23" x14ac:dyDescent="0.2">
      <c r="A142" s="313" t="s">
        <v>33</v>
      </c>
      <c r="B142" s="195">
        <v>2</v>
      </c>
      <c r="C142" s="201">
        <v>0</v>
      </c>
      <c r="D142" s="195">
        <v>1</v>
      </c>
      <c r="E142" s="201">
        <v>0</v>
      </c>
      <c r="F142" s="195">
        <v>1</v>
      </c>
      <c r="G142" s="201">
        <v>0</v>
      </c>
      <c r="H142" s="195">
        <v>0</v>
      </c>
      <c r="I142" s="201">
        <v>0</v>
      </c>
      <c r="J142" s="195">
        <v>0</v>
      </c>
      <c r="K142" s="201">
        <v>0</v>
      </c>
      <c r="L142" s="195">
        <v>0</v>
      </c>
      <c r="M142" s="201">
        <v>0</v>
      </c>
      <c r="N142" s="195">
        <v>0</v>
      </c>
      <c r="O142" s="201">
        <v>0</v>
      </c>
      <c r="P142" s="195">
        <v>0</v>
      </c>
      <c r="Q142" s="201">
        <v>0</v>
      </c>
      <c r="R142" s="195">
        <v>0</v>
      </c>
      <c r="S142" s="201">
        <v>0</v>
      </c>
      <c r="T142" s="195">
        <v>4</v>
      </c>
      <c r="U142" s="201">
        <v>0</v>
      </c>
      <c r="V142" s="2"/>
      <c r="W142" s="2"/>
    </row>
    <row r="143" spans="1:23" x14ac:dyDescent="0.2">
      <c r="A143" s="313" t="s">
        <v>34</v>
      </c>
      <c r="B143" s="195">
        <v>0</v>
      </c>
      <c r="C143" s="201">
        <v>0</v>
      </c>
      <c r="D143" s="195">
        <v>2</v>
      </c>
      <c r="E143" s="201">
        <v>0</v>
      </c>
      <c r="F143" s="195">
        <v>1</v>
      </c>
      <c r="G143" s="201">
        <v>0</v>
      </c>
      <c r="H143" s="195">
        <v>0</v>
      </c>
      <c r="I143" s="201">
        <v>0</v>
      </c>
      <c r="J143" s="195">
        <v>0</v>
      </c>
      <c r="K143" s="201">
        <v>0</v>
      </c>
      <c r="L143" s="195">
        <v>0</v>
      </c>
      <c r="M143" s="201">
        <v>0</v>
      </c>
      <c r="N143" s="195">
        <v>0</v>
      </c>
      <c r="O143" s="201">
        <v>0</v>
      </c>
      <c r="P143" s="195">
        <v>0</v>
      </c>
      <c r="Q143" s="201">
        <v>0</v>
      </c>
      <c r="R143" s="195">
        <v>0</v>
      </c>
      <c r="S143" s="201">
        <v>0</v>
      </c>
      <c r="T143" s="195">
        <v>3</v>
      </c>
      <c r="U143" s="201">
        <v>0</v>
      </c>
      <c r="V143" s="2"/>
      <c r="W143" s="2"/>
    </row>
    <row r="144" spans="1:23" x14ac:dyDescent="0.2">
      <c r="A144" s="313" t="s">
        <v>35</v>
      </c>
      <c r="B144" s="195">
        <v>8</v>
      </c>
      <c r="C144" s="201">
        <v>1</v>
      </c>
      <c r="D144" s="195">
        <v>5</v>
      </c>
      <c r="E144" s="201">
        <v>0</v>
      </c>
      <c r="F144" s="195">
        <v>1</v>
      </c>
      <c r="G144" s="201">
        <v>0</v>
      </c>
      <c r="H144" s="195">
        <v>0</v>
      </c>
      <c r="I144" s="201">
        <v>0</v>
      </c>
      <c r="J144" s="195">
        <v>0</v>
      </c>
      <c r="K144" s="201">
        <v>0</v>
      </c>
      <c r="L144" s="195">
        <v>0</v>
      </c>
      <c r="M144" s="201">
        <v>0</v>
      </c>
      <c r="N144" s="195">
        <v>0</v>
      </c>
      <c r="O144" s="201">
        <v>0</v>
      </c>
      <c r="P144" s="195">
        <v>0</v>
      </c>
      <c r="Q144" s="201">
        <v>0</v>
      </c>
      <c r="R144" s="195">
        <v>0</v>
      </c>
      <c r="S144" s="201">
        <v>0</v>
      </c>
      <c r="T144" s="195">
        <v>14</v>
      </c>
      <c r="U144" s="201">
        <v>1</v>
      </c>
      <c r="V144" s="2"/>
      <c r="W144" s="2"/>
    </row>
    <row r="145" spans="1:23" x14ac:dyDescent="0.2">
      <c r="A145" s="313" t="s">
        <v>36</v>
      </c>
      <c r="B145" s="195">
        <v>10</v>
      </c>
      <c r="C145" s="201">
        <v>0</v>
      </c>
      <c r="D145" s="195">
        <v>13</v>
      </c>
      <c r="E145" s="201">
        <v>0</v>
      </c>
      <c r="F145" s="195">
        <v>2</v>
      </c>
      <c r="G145" s="201">
        <v>0</v>
      </c>
      <c r="H145" s="195">
        <v>0</v>
      </c>
      <c r="I145" s="201">
        <v>0</v>
      </c>
      <c r="J145" s="195">
        <v>0</v>
      </c>
      <c r="K145" s="201">
        <v>0</v>
      </c>
      <c r="L145" s="195">
        <v>0</v>
      </c>
      <c r="M145" s="201">
        <v>0</v>
      </c>
      <c r="N145" s="195">
        <v>0</v>
      </c>
      <c r="O145" s="201">
        <v>0</v>
      </c>
      <c r="P145" s="195">
        <v>0</v>
      </c>
      <c r="Q145" s="201">
        <v>0</v>
      </c>
      <c r="R145" s="195">
        <v>0</v>
      </c>
      <c r="S145" s="201">
        <v>0</v>
      </c>
      <c r="T145" s="195">
        <v>25</v>
      </c>
      <c r="U145" s="201">
        <v>0</v>
      </c>
      <c r="V145" s="2"/>
      <c r="W145" s="2"/>
    </row>
    <row r="146" spans="1:23" x14ac:dyDescent="0.2">
      <c r="A146" s="313" t="s">
        <v>37</v>
      </c>
      <c r="B146" s="195">
        <v>22</v>
      </c>
      <c r="C146" s="201">
        <v>2</v>
      </c>
      <c r="D146" s="195">
        <v>8</v>
      </c>
      <c r="E146" s="201">
        <v>0</v>
      </c>
      <c r="F146" s="195">
        <v>1</v>
      </c>
      <c r="G146" s="201">
        <v>0</v>
      </c>
      <c r="H146" s="195">
        <v>0</v>
      </c>
      <c r="I146" s="201">
        <v>0</v>
      </c>
      <c r="J146" s="195">
        <v>0</v>
      </c>
      <c r="K146" s="201">
        <v>0</v>
      </c>
      <c r="L146" s="195">
        <v>0</v>
      </c>
      <c r="M146" s="201">
        <v>0</v>
      </c>
      <c r="N146" s="195">
        <v>0</v>
      </c>
      <c r="O146" s="201">
        <v>0</v>
      </c>
      <c r="P146" s="195">
        <v>0</v>
      </c>
      <c r="Q146" s="201">
        <v>0</v>
      </c>
      <c r="R146" s="195">
        <v>0</v>
      </c>
      <c r="S146" s="201">
        <v>0</v>
      </c>
      <c r="T146" s="195">
        <v>31</v>
      </c>
      <c r="U146" s="201">
        <v>2</v>
      </c>
      <c r="V146" s="2"/>
      <c r="W146" s="2"/>
    </row>
    <row r="147" spans="1:23" x14ac:dyDescent="0.2">
      <c r="A147" s="313" t="s">
        <v>38</v>
      </c>
      <c r="B147" s="195">
        <v>17</v>
      </c>
      <c r="C147" s="201">
        <v>0</v>
      </c>
      <c r="D147" s="195">
        <v>19</v>
      </c>
      <c r="E147" s="201">
        <v>0</v>
      </c>
      <c r="F147" s="195">
        <v>0</v>
      </c>
      <c r="G147" s="201">
        <v>0</v>
      </c>
      <c r="H147" s="195">
        <v>0</v>
      </c>
      <c r="I147" s="201">
        <v>0</v>
      </c>
      <c r="J147" s="195">
        <v>0</v>
      </c>
      <c r="K147" s="201">
        <v>0</v>
      </c>
      <c r="L147" s="195">
        <v>0</v>
      </c>
      <c r="M147" s="201">
        <v>0</v>
      </c>
      <c r="N147" s="195">
        <v>0</v>
      </c>
      <c r="O147" s="201">
        <v>0</v>
      </c>
      <c r="P147" s="195">
        <v>0</v>
      </c>
      <c r="Q147" s="201">
        <v>0</v>
      </c>
      <c r="R147" s="195">
        <v>0</v>
      </c>
      <c r="S147" s="201">
        <v>0</v>
      </c>
      <c r="T147" s="195">
        <v>36</v>
      </c>
      <c r="U147" s="201">
        <v>0</v>
      </c>
      <c r="V147" s="2"/>
      <c r="W147" s="2"/>
    </row>
    <row r="148" spans="1:23" x14ac:dyDescent="0.2">
      <c r="A148" s="313" t="s">
        <v>39</v>
      </c>
      <c r="B148" s="195">
        <v>30</v>
      </c>
      <c r="C148" s="201">
        <v>1</v>
      </c>
      <c r="D148" s="195">
        <v>34</v>
      </c>
      <c r="E148" s="201">
        <v>1</v>
      </c>
      <c r="F148" s="195">
        <v>1</v>
      </c>
      <c r="G148" s="201">
        <v>0</v>
      </c>
      <c r="H148" s="195">
        <v>0</v>
      </c>
      <c r="I148" s="201">
        <v>0</v>
      </c>
      <c r="J148" s="195">
        <v>0</v>
      </c>
      <c r="K148" s="201">
        <v>0</v>
      </c>
      <c r="L148" s="195">
        <v>0</v>
      </c>
      <c r="M148" s="201">
        <v>0</v>
      </c>
      <c r="N148" s="195">
        <v>0</v>
      </c>
      <c r="O148" s="201">
        <v>0</v>
      </c>
      <c r="P148" s="195">
        <v>0</v>
      </c>
      <c r="Q148" s="201">
        <v>0</v>
      </c>
      <c r="R148" s="195">
        <v>0</v>
      </c>
      <c r="S148" s="201">
        <v>0</v>
      </c>
      <c r="T148" s="195">
        <v>65</v>
      </c>
      <c r="U148" s="201">
        <v>2</v>
      </c>
      <c r="V148" s="2"/>
      <c r="W148" s="2"/>
    </row>
    <row r="149" spans="1:23" x14ac:dyDescent="0.2">
      <c r="A149" s="313" t="s">
        <v>40</v>
      </c>
      <c r="B149" s="195">
        <v>25</v>
      </c>
      <c r="C149" s="201">
        <v>2</v>
      </c>
      <c r="D149" s="195">
        <v>16</v>
      </c>
      <c r="E149" s="201">
        <v>1</v>
      </c>
      <c r="F149" s="195">
        <v>6</v>
      </c>
      <c r="G149" s="201">
        <v>0</v>
      </c>
      <c r="H149" s="195">
        <v>0</v>
      </c>
      <c r="I149" s="201">
        <v>0</v>
      </c>
      <c r="J149" s="195">
        <v>0</v>
      </c>
      <c r="K149" s="201">
        <v>0</v>
      </c>
      <c r="L149" s="195">
        <v>0</v>
      </c>
      <c r="M149" s="201">
        <v>0</v>
      </c>
      <c r="N149" s="195">
        <v>0</v>
      </c>
      <c r="O149" s="201">
        <v>0</v>
      </c>
      <c r="P149" s="195">
        <v>0</v>
      </c>
      <c r="Q149" s="201">
        <v>0</v>
      </c>
      <c r="R149" s="195">
        <v>0</v>
      </c>
      <c r="S149" s="201">
        <v>0</v>
      </c>
      <c r="T149" s="195">
        <v>47</v>
      </c>
      <c r="U149" s="201">
        <v>3</v>
      </c>
      <c r="V149" s="2"/>
      <c r="W149" s="2"/>
    </row>
    <row r="150" spans="1:23" x14ac:dyDescent="0.2">
      <c r="A150" s="313" t="s">
        <v>41</v>
      </c>
      <c r="B150" s="195">
        <v>26</v>
      </c>
      <c r="C150" s="201">
        <v>2</v>
      </c>
      <c r="D150" s="195">
        <v>16</v>
      </c>
      <c r="E150" s="201">
        <v>0</v>
      </c>
      <c r="F150" s="195">
        <v>3</v>
      </c>
      <c r="G150" s="201">
        <v>0</v>
      </c>
      <c r="H150" s="195">
        <v>1</v>
      </c>
      <c r="I150" s="201">
        <v>0</v>
      </c>
      <c r="J150" s="195">
        <v>0</v>
      </c>
      <c r="K150" s="201">
        <v>0</v>
      </c>
      <c r="L150" s="195">
        <v>0</v>
      </c>
      <c r="M150" s="201">
        <v>0</v>
      </c>
      <c r="N150" s="195">
        <v>0</v>
      </c>
      <c r="O150" s="201">
        <v>0</v>
      </c>
      <c r="P150" s="195">
        <v>0</v>
      </c>
      <c r="Q150" s="201">
        <v>0</v>
      </c>
      <c r="R150" s="195">
        <v>0</v>
      </c>
      <c r="S150" s="201">
        <v>0</v>
      </c>
      <c r="T150" s="195">
        <v>46</v>
      </c>
      <c r="U150" s="201">
        <v>2</v>
      </c>
      <c r="V150" s="2"/>
      <c r="W150" s="2"/>
    </row>
    <row r="151" spans="1:23" x14ac:dyDescent="0.2">
      <c r="A151" s="313" t="s">
        <v>42</v>
      </c>
      <c r="B151" s="195">
        <v>23</v>
      </c>
      <c r="C151" s="201">
        <v>2</v>
      </c>
      <c r="D151" s="195">
        <v>15</v>
      </c>
      <c r="E151" s="201">
        <v>0</v>
      </c>
      <c r="F151" s="195">
        <v>3</v>
      </c>
      <c r="G151" s="201">
        <v>0</v>
      </c>
      <c r="H151" s="195">
        <v>0</v>
      </c>
      <c r="I151" s="201">
        <v>0</v>
      </c>
      <c r="J151" s="195">
        <v>0</v>
      </c>
      <c r="K151" s="201">
        <v>0</v>
      </c>
      <c r="L151" s="195">
        <v>0</v>
      </c>
      <c r="M151" s="201">
        <v>0</v>
      </c>
      <c r="N151" s="195">
        <v>0</v>
      </c>
      <c r="O151" s="201">
        <v>0</v>
      </c>
      <c r="P151" s="195">
        <v>0</v>
      </c>
      <c r="Q151" s="201">
        <v>0</v>
      </c>
      <c r="R151" s="195">
        <v>0</v>
      </c>
      <c r="S151" s="201">
        <v>0</v>
      </c>
      <c r="T151" s="195">
        <v>41</v>
      </c>
      <c r="U151" s="201">
        <v>2</v>
      </c>
      <c r="V151" s="2"/>
      <c r="W151" s="2"/>
    </row>
    <row r="152" spans="1:23" x14ac:dyDescent="0.2">
      <c r="A152" s="313" t="s">
        <v>43</v>
      </c>
      <c r="B152" s="195">
        <v>27</v>
      </c>
      <c r="C152" s="201">
        <v>0</v>
      </c>
      <c r="D152" s="195">
        <v>19</v>
      </c>
      <c r="E152" s="201">
        <v>0</v>
      </c>
      <c r="F152" s="195">
        <v>2</v>
      </c>
      <c r="G152" s="201">
        <v>0</v>
      </c>
      <c r="H152" s="195">
        <v>0</v>
      </c>
      <c r="I152" s="201">
        <v>0</v>
      </c>
      <c r="J152" s="195">
        <v>0</v>
      </c>
      <c r="K152" s="201">
        <v>0</v>
      </c>
      <c r="L152" s="195">
        <v>0</v>
      </c>
      <c r="M152" s="201">
        <v>0</v>
      </c>
      <c r="N152" s="195">
        <v>0</v>
      </c>
      <c r="O152" s="201">
        <v>0</v>
      </c>
      <c r="P152" s="195">
        <v>0</v>
      </c>
      <c r="Q152" s="201">
        <v>0</v>
      </c>
      <c r="R152" s="195">
        <v>0</v>
      </c>
      <c r="S152" s="201">
        <v>0</v>
      </c>
      <c r="T152" s="195">
        <v>48</v>
      </c>
      <c r="U152" s="201">
        <v>0</v>
      </c>
      <c r="V152" s="2"/>
      <c r="W152" s="2"/>
    </row>
    <row r="153" spans="1:23" x14ac:dyDescent="0.2">
      <c r="A153" s="313" t="s">
        <v>44</v>
      </c>
      <c r="B153" s="195">
        <v>23</v>
      </c>
      <c r="C153" s="201">
        <v>1</v>
      </c>
      <c r="D153" s="195">
        <v>31</v>
      </c>
      <c r="E153" s="201">
        <v>0</v>
      </c>
      <c r="F153" s="195">
        <v>3</v>
      </c>
      <c r="G153" s="201">
        <v>0</v>
      </c>
      <c r="H153" s="195">
        <v>0</v>
      </c>
      <c r="I153" s="201">
        <v>0</v>
      </c>
      <c r="J153" s="195">
        <v>0</v>
      </c>
      <c r="K153" s="201">
        <v>0</v>
      </c>
      <c r="L153" s="195">
        <v>0</v>
      </c>
      <c r="M153" s="201">
        <v>0</v>
      </c>
      <c r="N153" s="195">
        <v>0</v>
      </c>
      <c r="O153" s="201">
        <v>0</v>
      </c>
      <c r="P153" s="195">
        <v>0</v>
      </c>
      <c r="Q153" s="201">
        <v>0</v>
      </c>
      <c r="R153" s="195">
        <v>0</v>
      </c>
      <c r="S153" s="201">
        <v>0</v>
      </c>
      <c r="T153" s="195">
        <v>57</v>
      </c>
      <c r="U153" s="201">
        <v>1</v>
      </c>
      <c r="V153" s="2"/>
      <c r="W153" s="2"/>
    </row>
    <row r="154" spans="1:23" x14ac:dyDescent="0.2">
      <c r="A154" s="313" t="s">
        <v>45</v>
      </c>
      <c r="B154" s="195">
        <v>36</v>
      </c>
      <c r="C154" s="201">
        <v>2</v>
      </c>
      <c r="D154" s="195">
        <v>42</v>
      </c>
      <c r="E154" s="201">
        <v>0</v>
      </c>
      <c r="F154" s="195">
        <v>5</v>
      </c>
      <c r="G154" s="201">
        <v>0</v>
      </c>
      <c r="H154" s="195">
        <v>1</v>
      </c>
      <c r="I154" s="201">
        <v>0</v>
      </c>
      <c r="J154" s="195">
        <v>0</v>
      </c>
      <c r="K154" s="201">
        <v>0</v>
      </c>
      <c r="L154" s="195">
        <v>0</v>
      </c>
      <c r="M154" s="201">
        <v>0</v>
      </c>
      <c r="N154" s="195">
        <v>0</v>
      </c>
      <c r="O154" s="201">
        <v>0</v>
      </c>
      <c r="P154" s="195">
        <v>0</v>
      </c>
      <c r="Q154" s="201">
        <v>0</v>
      </c>
      <c r="R154" s="195">
        <v>0</v>
      </c>
      <c r="S154" s="201">
        <v>0</v>
      </c>
      <c r="T154" s="195">
        <v>84</v>
      </c>
      <c r="U154" s="201">
        <v>2</v>
      </c>
      <c r="V154" s="2"/>
      <c r="W154" s="2"/>
    </row>
    <row r="155" spans="1:23" x14ac:dyDescent="0.2">
      <c r="A155" s="313" t="s">
        <v>46</v>
      </c>
      <c r="B155" s="195">
        <v>75</v>
      </c>
      <c r="C155" s="201">
        <v>0</v>
      </c>
      <c r="D155" s="195">
        <v>68</v>
      </c>
      <c r="E155" s="201">
        <v>0</v>
      </c>
      <c r="F155" s="195">
        <v>6</v>
      </c>
      <c r="G155" s="201">
        <v>0</v>
      </c>
      <c r="H155" s="195">
        <v>2</v>
      </c>
      <c r="I155" s="201">
        <v>0</v>
      </c>
      <c r="J155" s="195">
        <v>0</v>
      </c>
      <c r="K155" s="201">
        <v>0</v>
      </c>
      <c r="L155" s="195">
        <v>0</v>
      </c>
      <c r="M155" s="201">
        <v>0</v>
      </c>
      <c r="N155" s="195">
        <v>0</v>
      </c>
      <c r="O155" s="201">
        <v>0</v>
      </c>
      <c r="P155" s="195">
        <v>0</v>
      </c>
      <c r="Q155" s="201">
        <v>0</v>
      </c>
      <c r="R155" s="195">
        <v>0</v>
      </c>
      <c r="S155" s="201">
        <v>0</v>
      </c>
      <c r="T155" s="195">
        <v>151</v>
      </c>
      <c r="U155" s="201">
        <v>0</v>
      </c>
      <c r="V155" s="2"/>
      <c r="W155" s="2"/>
    </row>
    <row r="156" spans="1:23" x14ac:dyDescent="0.2">
      <c r="A156" s="313" t="s">
        <v>47</v>
      </c>
      <c r="B156" s="195">
        <v>79</v>
      </c>
      <c r="C156" s="201">
        <v>1</v>
      </c>
      <c r="D156" s="195">
        <v>53</v>
      </c>
      <c r="E156" s="201">
        <v>0</v>
      </c>
      <c r="F156" s="195">
        <v>4</v>
      </c>
      <c r="G156" s="201">
        <v>0</v>
      </c>
      <c r="H156" s="195">
        <v>0</v>
      </c>
      <c r="I156" s="201">
        <v>0</v>
      </c>
      <c r="J156" s="195">
        <v>0</v>
      </c>
      <c r="K156" s="201">
        <v>0</v>
      </c>
      <c r="L156" s="195">
        <v>0</v>
      </c>
      <c r="M156" s="201">
        <v>0</v>
      </c>
      <c r="N156" s="195">
        <v>0</v>
      </c>
      <c r="O156" s="201">
        <v>0</v>
      </c>
      <c r="P156" s="195">
        <v>0</v>
      </c>
      <c r="Q156" s="201">
        <v>0</v>
      </c>
      <c r="R156" s="195">
        <v>0</v>
      </c>
      <c r="S156" s="201">
        <v>0</v>
      </c>
      <c r="T156" s="195">
        <v>136</v>
      </c>
      <c r="U156" s="201">
        <v>1</v>
      </c>
      <c r="V156" s="2"/>
      <c r="W156" s="2"/>
    </row>
    <row r="157" spans="1:23" x14ac:dyDescent="0.2">
      <c r="A157" s="313" t="s">
        <v>48</v>
      </c>
      <c r="B157" s="195">
        <v>37</v>
      </c>
      <c r="C157" s="201">
        <v>0</v>
      </c>
      <c r="D157" s="195">
        <v>49</v>
      </c>
      <c r="E157" s="201">
        <v>0</v>
      </c>
      <c r="F157" s="195">
        <v>6</v>
      </c>
      <c r="G157" s="201">
        <v>0</v>
      </c>
      <c r="H157" s="195">
        <v>0</v>
      </c>
      <c r="I157" s="201">
        <v>0</v>
      </c>
      <c r="J157" s="195">
        <v>0</v>
      </c>
      <c r="K157" s="201">
        <v>0</v>
      </c>
      <c r="L157" s="195">
        <v>0</v>
      </c>
      <c r="M157" s="201">
        <v>0</v>
      </c>
      <c r="N157" s="195">
        <v>0</v>
      </c>
      <c r="O157" s="201">
        <v>0</v>
      </c>
      <c r="P157" s="195">
        <v>0</v>
      </c>
      <c r="Q157" s="201">
        <v>0</v>
      </c>
      <c r="R157" s="195">
        <v>0</v>
      </c>
      <c r="S157" s="201">
        <v>0</v>
      </c>
      <c r="T157" s="195">
        <v>92</v>
      </c>
      <c r="U157" s="201">
        <v>0</v>
      </c>
      <c r="V157" s="2"/>
      <c r="W157" s="2"/>
    </row>
    <row r="158" spans="1:23" x14ac:dyDescent="0.2">
      <c r="A158" s="313" t="s">
        <v>49</v>
      </c>
      <c r="B158" s="195">
        <v>20</v>
      </c>
      <c r="C158" s="201">
        <v>1</v>
      </c>
      <c r="D158" s="195">
        <v>25</v>
      </c>
      <c r="E158" s="201">
        <v>0</v>
      </c>
      <c r="F158" s="195">
        <v>5</v>
      </c>
      <c r="G158" s="201">
        <v>0</v>
      </c>
      <c r="H158" s="195">
        <v>1</v>
      </c>
      <c r="I158" s="201">
        <v>0</v>
      </c>
      <c r="J158" s="195">
        <v>0</v>
      </c>
      <c r="K158" s="201">
        <v>0</v>
      </c>
      <c r="L158" s="195">
        <v>0</v>
      </c>
      <c r="M158" s="201">
        <v>0</v>
      </c>
      <c r="N158" s="195">
        <v>0</v>
      </c>
      <c r="O158" s="201">
        <v>0</v>
      </c>
      <c r="P158" s="195">
        <v>0</v>
      </c>
      <c r="Q158" s="201">
        <v>0</v>
      </c>
      <c r="R158" s="195">
        <v>0</v>
      </c>
      <c r="S158" s="201">
        <v>0</v>
      </c>
      <c r="T158" s="195">
        <v>51</v>
      </c>
      <c r="U158" s="201">
        <v>1</v>
      </c>
      <c r="V158" s="2"/>
      <c r="W158" s="2"/>
    </row>
    <row r="159" spans="1:23" x14ac:dyDescent="0.2">
      <c r="A159" s="313" t="s">
        <v>50</v>
      </c>
      <c r="B159" s="195">
        <v>14</v>
      </c>
      <c r="C159" s="201">
        <v>1</v>
      </c>
      <c r="D159" s="195">
        <v>14</v>
      </c>
      <c r="E159" s="201">
        <v>0</v>
      </c>
      <c r="F159" s="195">
        <v>3</v>
      </c>
      <c r="G159" s="201">
        <v>0</v>
      </c>
      <c r="H159" s="195">
        <v>0</v>
      </c>
      <c r="I159" s="201">
        <v>0</v>
      </c>
      <c r="J159" s="195">
        <v>0</v>
      </c>
      <c r="K159" s="201">
        <v>0</v>
      </c>
      <c r="L159" s="195">
        <v>0</v>
      </c>
      <c r="M159" s="201">
        <v>0</v>
      </c>
      <c r="N159" s="195">
        <v>0</v>
      </c>
      <c r="O159" s="201">
        <v>0</v>
      </c>
      <c r="P159" s="195">
        <v>0</v>
      </c>
      <c r="Q159" s="201">
        <v>0</v>
      </c>
      <c r="R159" s="195">
        <v>0</v>
      </c>
      <c r="S159" s="201">
        <v>0</v>
      </c>
      <c r="T159" s="195">
        <v>31</v>
      </c>
      <c r="U159" s="201">
        <v>1</v>
      </c>
      <c r="V159" s="2"/>
      <c r="W159" s="2"/>
    </row>
    <row r="160" spans="1:23" x14ac:dyDescent="0.2">
      <c r="A160" s="313" t="s">
        <v>51</v>
      </c>
      <c r="B160" s="195">
        <v>6</v>
      </c>
      <c r="C160" s="201">
        <v>0</v>
      </c>
      <c r="D160" s="195">
        <v>8</v>
      </c>
      <c r="E160" s="201">
        <v>0</v>
      </c>
      <c r="F160" s="195">
        <v>1</v>
      </c>
      <c r="G160" s="201">
        <v>0</v>
      </c>
      <c r="H160" s="195">
        <v>1</v>
      </c>
      <c r="I160" s="201">
        <v>0</v>
      </c>
      <c r="J160" s="195">
        <v>0</v>
      </c>
      <c r="K160" s="201">
        <v>0</v>
      </c>
      <c r="L160" s="195">
        <v>0</v>
      </c>
      <c r="M160" s="201">
        <v>0</v>
      </c>
      <c r="N160" s="195">
        <v>0</v>
      </c>
      <c r="O160" s="201">
        <v>0</v>
      </c>
      <c r="P160" s="195">
        <v>0</v>
      </c>
      <c r="Q160" s="201">
        <v>0</v>
      </c>
      <c r="R160" s="195">
        <v>0</v>
      </c>
      <c r="S160" s="201">
        <v>0</v>
      </c>
      <c r="T160" s="195">
        <v>16</v>
      </c>
      <c r="U160" s="201">
        <v>0</v>
      </c>
      <c r="V160" s="2"/>
      <c r="W160" s="2"/>
    </row>
    <row r="161" spans="1:23" ht="10.5" thickBot="1" x14ac:dyDescent="0.25">
      <c r="A161" s="311" t="s">
        <v>52</v>
      </c>
      <c r="B161" s="195">
        <v>8</v>
      </c>
      <c r="C161" s="201">
        <v>0</v>
      </c>
      <c r="D161" s="195">
        <v>14</v>
      </c>
      <c r="E161" s="201">
        <v>0</v>
      </c>
      <c r="F161" s="195">
        <v>4</v>
      </c>
      <c r="G161" s="201">
        <v>0</v>
      </c>
      <c r="H161" s="195">
        <v>0</v>
      </c>
      <c r="I161" s="201">
        <v>0</v>
      </c>
      <c r="J161" s="195">
        <v>0</v>
      </c>
      <c r="K161" s="201">
        <v>0</v>
      </c>
      <c r="L161" s="195">
        <v>0</v>
      </c>
      <c r="M161" s="201">
        <v>0</v>
      </c>
      <c r="N161" s="195">
        <v>0</v>
      </c>
      <c r="O161" s="201">
        <v>0</v>
      </c>
      <c r="P161" s="195">
        <v>0</v>
      </c>
      <c r="Q161" s="201">
        <v>0</v>
      </c>
      <c r="R161" s="195">
        <v>0</v>
      </c>
      <c r="S161" s="201">
        <v>0</v>
      </c>
      <c r="T161" s="195">
        <v>26</v>
      </c>
      <c r="U161" s="201">
        <v>0</v>
      </c>
      <c r="V161" s="2"/>
      <c r="W161" s="2"/>
    </row>
    <row r="162" spans="1:23" ht="11" thickTop="1" thickBot="1" x14ac:dyDescent="0.25">
      <c r="A162" s="312" t="s">
        <v>53</v>
      </c>
      <c r="B162" s="196">
        <v>500</v>
      </c>
      <c r="C162" s="202">
        <v>16</v>
      </c>
      <c r="D162" s="196">
        <v>458</v>
      </c>
      <c r="E162" s="202">
        <v>2</v>
      </c>
      <c r="F162" s="196">
        <v>59</v>
      </c>
      <c r="G162" s="202">
        <v>0</v>
      </c>
      <c r="H162" s="196">
        <v>7</v>
      </c>
      <c r="I162" s="202">
        <v>0</v>
      </c>
      <c r="J162" s="196">
        <v>0</v>
      </c>
      <c r="K162" s="202">
        <v>0</v>
      </c>
      <c r="L162" s="196">
        <v>0</v>
      </c>
      <c r="M162" s="202">
        <v>0</v>
      </c>
      <c r="N162" s="196">
        <v>0</v>
      </c>
      <c r="O162" s="202">
        <v>0</v>
      </c>
      <c r="P162" s="196">
        <v>0</v>
      </c>
      <c r="Q162" s="202">
        <v>0</v>
      </c>
      <c r="R162" s="196">
        <v>0</v>
      </c>
      <c r="S162" s="202">
        <v>0</v>
      </c>
      <c r="T162" s="196">
        <v>1024</v>
      </c>
      <c r="U162" s="202">
        <v>18</v>
      </c>
      <c r="V162" s="2"/>
      <c r="W162" s="2"/>
    </row>
    <row r="163" spans="1:23" ht="10.5" thickTop="1" x14ac:dyDescent="0.2">
      <c r="A163" s="313" t="s">
        <v>125</v>
      </c>
      <c r="B163" s="197">
        <v>0.48828125</v>
      </c>
      <c r="C163" s="203">
        <v>1.5625E-2</v>
      </c>
      <c r="D163" s="197">
        <v>0.447265625</v>
      </c>
      <c r="E163" s="203">
        <v>1.953125E-3</v>
      </c>
      <c r="F163" s="197">
        <v>5.76171875E-2</v>
      </c>
      <c r="G163" s="203">
        <v>0</v>
      </c>
      <c r="H163" s="197">
        <v>6.8359375E-3</v>
      </c>
      <c r="I163" s="203">
        <v>0</v>
      </c>
      <c r="J163" s="197">
        <v>0</v>
      </c>
      <c r="K163" s="203">
        <v>0</v>
      </c>
      <c r="L163" s="197">
        <v>0</v>
      </c>
      <c r="M163" s="203">
        <v>0</v>
      </c>
      <c r="N163" s="197">
        <v>0</v>
      </c>
      <c r="O163" s="203">
        <v>0</v>
      </c>
      <c r="P163" s="197">
        <v>0</v>
      </c>
      <c r="Q163" s="203">
        <v>0</v>
      </c>
      <c r="R163" s="197">
        <v>0</v>
      </c>
      <c r="S163" s="203">
        <v>0</v>
      </c>
      <c r="T163" s="197">
        <v>1</v>
      </c>
      <c r="U163" s="203">
        <v>1.7578125E-2</v>
      </c>
      <c r="V163" s="2"/>
      <c r="W163" s="2"/>
    </row>
    <row r="164" spans="1:23" x14ac:dyDescent="0.2">
      <c r="A164" s="313" t="s">
        <v>111</v>
      </c>
      <c r="B164" s="198">
        <v>458</v>
      </c>
      <c r="C164" s="204">
        <v>15</v>
      </c>
      <c r="D164" s="198">
        <v>413</v>
      </c>
      <c r="E164" s="204">
        <v>2</v>
      </c>
      <c r="F164" s="198">
        <v>48</v>
      </c>
      <c r="G164" s="204">
        <v>0</v>
      </c>
      <c r="H164" s="198">
        <v>5</v>
      </c>
      <c r="I164" s="204">
        <v>0</v>
      </c>
      <c r="J164" s="198">
        <v>0</v>
      </c>
      <c r="K164" s="204">
        <v>0</v>
      </c>
      <c r="L164" s="198">
        <v>0</v>
      </c>
      <c r="M164" s="204">
        <v>0</v>
      </c>
      <c r="N164" s="198">
        <v>0</v>
      </c>
      <c r="O164" s="204">
        <v>0</v>
      </c>
      <c r="P164" s="198">
        <v>0</v>
      </c>
      <c r="Q164" s="204">
        <v>0</v>
      </c>
      <c r="R164" s="198">
        <v>0</v>
      </c>
      <c r="S164" s="204">
        <v>0</v>
      </c>
      <c r="T164" s="198">
        <v>924</v>
      </c>
      <c r="U164" s="204">
        <v>17</v>
      </c>
      <c r="V164" s="2"/>
      <c r="W164" s="2"/>
    </row>
    <row r="165" spans="1:23" ht="10.5" thickBot="1" x14ac:dyDescent="0.25">
      <c r="A165" s="311" t="s">
        <v>112</v>
      </c>
      <c r="B165" s="199">
        <v>42</v>
      </c>
      <c r="C165" s="205">
        <v>1</v>
      </c>
      <c r="D165" s="199">
        <v>45</v>
      </c>
      <c r="E165" s="205">
        <v>0</v>
      </c>
      <c r="F165" s="199">
        <v>11</v>
      </c>
      <c r="G165" s="205">
        <v>0</v>
      </c>
      <c r="H165" s="199">
        <v>2</v>
      </c>
      <c r="I165" s="205">
        <v>0</v>
      </c>
      <c r="J165" s="199">
        <v>0</v>
      </c>
      <c r="K165" s="205">
        <v>0</v>
      </c>
      <c r="L165" s="199">
        <v>0</v>
      </c>
      <c r="M165" s="205">
        <v>0</v>
      </c>
      <c r="N165" s="199">
        <v>0</v>
      </c>
      <c r="O165" s="205">
        <v>0</v>
      </c>
      <c r="P165" s="199">
        <v>0</v>
      </c>
      <c r="Q165" s="205">
        <v>0</v>
      </c>
      <c r="R165" s="199">
        <v>0</v>
      </c>
      <c r="S165" s="205">
        <v>0</v>
      </c>
      <c r="T165" s="199">
        <v>100</v>
      </c>
      <c r="U165" s="205">
        <v>1</v>
      </c>
      <c r="V165" s="2"/>
      <c r="W165" s="2"/>
    </row>
    <row r="166" spans="1:23" ht="14" thickTop="1" thickBot="1" x14ac:dyDescent="0.35">
      <c r="A166" s="314" t="s">
        <v>54</v>
      </c>
      <c r="B166" s="292"/>
      <c r="C166" s="293"/>
      <c r="D166" s="293"/>
      <c r="E166" s="294"/>
      <c r="F166" s="294"/>
      <c r="G166" s="295"/>
      <c r="H166" s="294" t="s">
        <v>55</v>
      </c>
      <c r="I166" s="296">
        <v>1006</v>
      </c>
      <c r="J166" s="54"/>
      <c r="K166" s="53"/>
      <c r="L166" s="60" t="s">
        <v>56</v>
      </c>
      <c r="M166" s="54">
        <v>18</v>
      </c>
      <c r="N166" s="58"/>
      <c r="O166" s="292"/>
      <c r="P166" s="295"/>
      <c r="Q166" s="297"/>
      <c r="R166" s="298" t="s">
        <v>57</v>
      </c>
      <c r="S166" s="298"/>
      <c r="T166" s="299">
        <v>1042</v>
      </c>
      <c r="U166" s="300"/>
      <c r="V166" s="2"/>
      <c r="W166" s="2"/>
    </row>
    <row r="167" spans="1:23" ht="13" thickTop="1" x14ac:dyDescent="0.25">
      <c r="A167" s="315" t="s">
        <v>58</v>
      </c>
      <c r="B167" s="33"/>
      <c r="C167" s="33"/>
      <c r="D167" s="34" t="s">
        <v>59</v>
      </c>
      <c r="E167" s="35">
        <v>25.947265625</v>
      </c>
      <c r="F167" s="32" t="s">
        <v>60</v>
      </c>
      <c r="G167" s="36"/>
      <c r="H167" s="34" t="s">
        <v>61</v>
      </c>
      <c r="I167" s="35">
        <v>17.222222222222221</v>
      </c>
      <c r="J167" s="32" t="s">
        <v>60</v>
      </c>
      <c r="K167" s="4"/>
      <c r="N167" s="301"/>
      <c r="O167" s="302"/>
      <c r="P167" s="302"/>
      <c r="Q167" s="302"/>
      <c r="R167" s="301"/>
      <c r="S167" s="301"/>
      <c r="T167" s="301"/>
      <c r="U167" s="301"/>
      <c r="V167" s="2"/>
      <c r="W167" s="2"/>
    </row>
    <row r="168" spans="1:23" ht="6" customHeight="1" x14ac:dyDescent="0.2">
      <c r="V168" s="2"/>
      <c r="W168" s="2"/>
    </row>
    <row r="169" spans="1:23" x14ac:dyDescent="0.2">
      <c r="V169" s="2"/>
      <c r="W169" s="2"/>
    </row>
    <row r="170" spans="1:23" x14ac:dyDescent="0.2">
      <c r="V170" s="2"/>
      <c r="W170" s="2"/>
    </row>
    <row r="171" spans="1:23" x14ac:dyDescent="0.2">
      <c r="V171" s="2"/>
      <c r="W171" s="2"/>
    </row>
    <row r="172" spans="1:23" x14ac:dyDescent="0.2">
      <c r="V172" s="2"/>
      <c r="W172" s="2"/>
    </row>
    <row r="173" spans="1:23" x14ac:dyDescent="0.2">
      <c r="V173" s="2"/>
      <c r="W173" s="2"/>
    </row>
    <row r="174" spans="1:23" x14ac:dyDescent="0.2">
      <c r="V174" s="2"/>
      <c r="W174" s="2"/>
    </row>
    <row r="175" spans="1:23" x14ac:dyDescent="0.2">
      <c r="V175" s="2"/>
      <c r="W175" s="2"/>
    </row>
    <row r="176" spans="1:23" x14ac:dyDescent="0.2">
      <c r="V176" s="2"/>
      <c r="W176" s="2"/>
    </row>
    <row r="177" spans="22:23" x14ac:dyDescent="0.2">
      <c r="V177" s="2"/>
      <c r="W177" s="2"/>
    </row>
    <row r="178" spans="22:23" x14ac:dyDescent="0.2">
      <c r="V178" s="2"/>
      <c r="W178" s="2"/>
    </row>
    <row r="179" spans="22:23" x14ac:dyDescent="0.2">
      <c r="V179" s="2"/>
      <c r="W179" s="2"/>
    </row>
    <row r="180" spans="22:23" x14ac:dyDescent="0.2">
      <c r="V180" s="2"/>
      <c r="W180" s="2"/>
    </row>
    <row r="181" spans="22:23" ht="6" customHeight="1" x14ac:dyDescent="0.2">
      <c r="V181" s="2"/>
      <c r="W181" s="2"/>
    </row>
    <row r="182" spans="22:23" x14ac:dyDescent="0.2">
      <c r="V182" s="2"/>
      <c r="W182" s="2"/>
    </row>
    <row r="183" spans="22:23" x14ac:dyDescent="0.2">
      <c r="V183" s="2"/>
      <c r="W183" s="2"/>
    </row>
    <row r="184" spans="22:23" x14ac:dyDescent="0.2">
      <c r="V184" s="2"/>
      <c r="W184" s="2"/>
    </row>
    <row r="185" spans="22:23" x14ac:dyDescent="0.2">
      <c r="V185" s="2"/>
      <c r="W185" s="2"/>
    </row>
    <row r="186" spans="22:23" x14ac:dyDescent="0.2">
      <c r="V186" s="2"/>
      <c r="W186" s="2"/>
    </row>
    <row r="187" spans="22:23" x14ac:dyDescent="0.2">
      <c r="V187" s="2"/>
      <c r="W187" s="2"/>
    </row>
    <row r="188" spans="22:23" x14ac:dyDescent="0.2">
      <c r="V188" s="2"/>
      <c r="W188" s="2"/>
    </row>
    <row r="189" spans="22:23" x14ac:dyDescent="0.2">
      <c r="V189" s="2"/>
      <c r="W189" s="2"/>
    </row>
    <row r="190" spans="22:23" x14ac:dyDescent="0.2">
      <c r="V190" s="2"/>
      <c r="W190" s="2"/>
    </row>
    <row r="191" spans="22:23" x14ac:dyDescent="0.2">
      <c r="V191" s="2"/>
      <c r="W191" s="2"/>
    </row>
    <row r="192" spans="22:23" x14ac:dyDescent="0.2">
      <c r="V192" s="2"/>
      <c r="W192" s="2"/>
    </row>
    <row r="193" spans="1:23" ht="13" x14ac:dyDescent="0.3">
      <c r="A193" s="317">
        <v>6.8359375E-3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2"/>
      <c r="W193" s="2"/>
    </row>
    <row r="194" spans="1:23" ht="13" x14ac:dyDescent="0.3">
      <c r="A194" s="317"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2"/>
      <c r="W194" s="2"/>
    </row>
    <row r="195" spans="1:23" ht="10.5" thickBot="1" x14ac:dyDescent="0.25">
      <c r="V195" s="2"/>
      <c r="W195" s="2"/>
    </row>
    <row r="196" spans="1:23" ht="17" thickBot="1" x14ac:dyDescent="0.4">
      <c r="A196" s="318" t="s">
        <v>170</v>
      </c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40"/>
      <c r="V196" s="2"/>
      <c r="W196" s="2"/>
    </row>
    <row r="197" spans="1:23" ht="6.65" customHeight="1" x14ac:dyDescent="0.35">
      <c r="A197" s="319"/>
      <c r="B197" s="303"/>
      <c r="C197" s="303"/>
      <c r="D197" s="303"/>
      <c r="E197" s="303"/>
      <c r="F197" s="303"/>
      <c r="G197" s="303"/>
      <c r="H197" s="303"/>
      <c r="I197" s="303"/>
      <c r="J197" s="303"/>
      <c r="K197" s="303"/>
      <c r="L197" s="303"/>
      <c r="M197" s="303"/>
      <c r="N197" s="303"/>
      <c r="O197" s="303"/>
      <c r="P197" s="303"/>
      <c r="Q197" s="303"/>
      <c r="R197" s="303"/>
      <c r="S197" s="303"/>
      <c r="T197" s="303"/>
      <c r="U197" s="303"/>
      <c r="V197" s="2"/>
      <c r="W197" s="2"/>
    </row>
    <row r="198" spans="1:23" ht="13" x14ac:dyDescent="0.3">
      <c r="A198" s="320" t="s">
        <v>75</v>
      </c>
      <c r="E198" s="10" t="s">
        <v>166</v>
      </c>
      <c r="I198" s="4" t="s">
        <v>91</v>
      </c>
      <c r="J198" s="105" t="s">
        <v>162</v>
      </c>
      <c r="K198" s="4"/>
      <c r="L198" s="11"/>
      <c r="M198" s="4"/>
      <c r="N198" s="4"/>
      <c r="O198" s="4" t="s">
        <v>94</v>
      </c>
      <c r="P198" s="105" t="s">
        <v>161</v>
      </c>
      <c r="V198" s="2"/>
      <c r="W198" s="2"/>
    </row>
    <row r="199" spans="1:23" ht="10.5" thickBot="1" x14ac:dyDescent="0.25">
      <c r="A199" s="321" t="s">
        <v>4</v>
      </c>
      <c r="V199" s="2"/>
      <c r="W199" s="2"/>
    </row>
    <row r="200" spans="1:23" ht="10.5" thickTop="1" x14ac:dyDescent="0.2">
      <c r="A200" s="310" t="s">
        <v>5</v>
      </c>
      <c r="B200" s="281" t="s">
        <v>6</v>
      </c>
      <c r="C200" s="282"/>
      <c r="D200" s="283" t="s">
        <v>7</v>
      </c>
      <c r="E200" s="282"/>
      <c r="F200" s="283" t="s">
        <v>8</v>
      </c>
      <c r="G200" s="282"/>
      <c r="H200" s="283" t="s">
        <v>9</v>
      </c>
      <c r="I200" s="282"/>
      <c r="J200" s="283" t="s">
        <v>10</v>
      </c>
      <c r="K200" s="282"/>
      <c r="L200" s="283" t="s">
        <v>11</v>
      </c>
      <c r="M200" s="282"/>
      <c r="N200" s="283" t="s">
        <v>12</v>
      </c>
      <c r="O200" s="282"/>
      <c r="P200" s="283" t="s">
        <v>13</v>
      </c>
      <c r="Q200" s="282"/>
      <c r="R200" s="283" t="s">
        <v>14</v>
      </c>
      <c r="S200" s="284"/>
      <c r="T200" s="285" t="s">
        <v>15</v>
      </c>
      <c r="U200" s="284"/>
      <c r="V200" s="2"/>
      <c r="W200" s="2"/>
    </row>
    <row r="201" spans="1:23" ht="10.5" thickBot="1" x14ac:dyDescent="0.25">
      <c r="A201" s="311" t="s">
        <v>15</v>
      </c>
      <c r="B201" s="286" t="s">
        <v>16</v>
      </c>
      <c r="C201" s="287"/>
      <c r="D201" s="288" t="s">
        <v>17</v>
      </c>
      <c r="E201" s="287"/>
      <c r="F201" s="288" t="s">
        <v>18</v>
      </c>
      <c r="G201" s="287"/>
      <c r="H201" s="288" t="s">
        <v>19</v>
      </c>
      <c r="I201" s="287"/>
      <c r="J201" s="288" t="s">
        <v>20</v>
      </c>
      <c r="K201" s="287"/>
      <c r="L201" s="288" t="s">
        <v>21</v>
      </c>
      <c r="M201" s="287"/>
      <c r="N201" s="288" t="s">
        <v>22</v>
      </c>
      <c r="O201" s="287"/>
      <c r="P201" s="288" t="s">
        <v>23</v>
      </c>
      <c r="Q201" s="287"/>
      <c r="R201" s="288" t="s">
        <v>24</v>
      </c>
      <c r="S201" s="289"/>
      <c r="T201" s="290" t="s">
        <v>25</v>
      </c>
      <c r="U201" s="291"/>
      <c r="V201" s="2"/>
      <c r="W201" s="2"/>
    </row>
    <row r="202" spans="1:23" ht="11.5" thickTop="1" thickBot="1" x14ac:dyDescent="0.3">
      <c r="A202" s="312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  <c r="V202" s="2"/>
      <c r="W202" s="2"/>
    </row>
    <row r="203" spans="1:23" ht="10.5" thickTop="1" x14ac:dyDescent="0.2">
      <c r="A203" s="313" t="s">
        <v>29</v>
      </c>
      <c r="B203" s="195">
        <v>6</v>
      </c>
      <c r="C203" s="201">
        <v>1</v>
      </c>
      <c r="D203" s="195">
        <v>6</v>
      </c>
      <c r="E203" s="201">
        <v>0</v>
      </c>
      <c r="F203" s="195">
        <v>0</v>
      </c>
      <c r="G203" s="201">
        <v>0</v>
      </c>
      <c r="H203" s="195">
        <v>0</v>
      </c>
      <c r="I203" s="201">
        <v>0</v>
      </c>
      <c r="J203" s="195">
        <v>0</v>
      </c>
      <c r="K203" s="201">
        <v>0</v>
      </c>
      <c r="L203" s="195">
        <v>0</v>
      </c>
      <c r="M203" s="201">
        <v>0</v>
      </c>
      <c r="N203" s="195">
        <v>0</v>
      </c>
      <c r="O203" s="201">
        <v>0</v>
      </c>
      <c r="P203" s="195">
        <v>0</v>
      </c>
      <c r="Q203" s="201">
        <v>0</v>
      </c>
      <c r="R203" s="195">
        <v>0</v>
      </c>
      <c r="S203" s="201">
        <v>0</v>
      </c>
      <c r="T203" s="195">
        <v>12</v>
      </c>
      <c r="U203" s="201">
        <v>1</v>
      </c>
      <c r="V203" s="2"/>
      <c r="W203" s="2"/>
    </row>
    <row r="204" spans="1:23" x14ac:dyDescent="0.2">
      <c r="A204" s="313" t="s">
        <v>30</v>
      </c>
      <c r="B204" s="195">
        <v>3</v>
      </c>
      <c r="C204" s="201">
        <v>0</v>
      </c>
      <c r="D204" s="195">
        <v>1</v>
      </c>
      <c r="E204" s="201">
        <v>0</v>
      </c>
      <c r="F204" s="195">
        <v>1</v>
      </c>
      <c r="G204" s="201">
        <v>0</v>
      </c>
      <c r="H204" s="195">
        <v>0</v>
      </c>
      <c r="I204" s="201">
        <v>0</v>
      </c>
      <c r="J204" s="195">
        <v>0</v>
      </c>
      <c r="K204" s="201">
        <v>0</v>
      </c>
      <c r="L204" s="195">
        <v>0</v>
      </c>
      <c r="M204" s="201">
        <v>0</v>
      </c>
      <c r="N204" s="195">
        <v>0</v>
      </c>
      <c r="O204" s="201">
        <v>0</v>
      </c>
      <c r="P204" s="195">
        <v>0</v>
      </c>
      <c r="Q204" s="201">
        <v>0</v>
      </c>
      <c r="R204" s="195">
        <v>0</v>
      </c>
      <c r="S204" s="201">
        <v>0</v>
      </c>
      <c r="T204" s="195">
        <v>5</v>
      </c>
      <c r="U204" s="201">
        <v>0</v>
      </c>
      <c r="V204" s="2"/>
      <c r="W204" s="2"/>
    </row>
    <row r="205" spans="1:23" x14ac:dyDescent="0.2">
      <c r="A205" s="313" t="s">
        <v>31</v>
      </c>
      <c r="B205" s="195">
        <v>0</v>
      </c>
      <c r="C205" s="201">
        <v>0</v>
      </c>
      <c r="D205" s="195">
        <v>1</v>
      </c>
      <c r="E205" s="201">
        <v>0</v>
      </c>
      <c r="F205" s="195">
        <v>0</v>
      </c>
      <c r="G205" s="201">
        <v>0</v>
      </c>
      <c r="H205" s="195">
        <v>0</v>
      </c>
      <c r="I205" s="201">
        <v>0</v>
      </c>
      <c r="J205" s="195">
        <v>0</v>
      </c>
      <c r="K205" s="201">
        <v>0</v>
      </c>
      <c r="L205" s="195">
        <v>0</v>
      </c>
      <c r="M205" s="201">
        <v>0</v>
      </c>
      <c r="N205" s="195">
        <v>0</v>
      </c>
      <c r="O205" s="201">
        <v>0</v>
      </c>
      <c r="P205" s="195">
        <v>0</v>
      </c>
      <c r="Q205" s="201">
        <v>0</v>
      </c>
      <c r="R205" s="195">
        <v>0</v>
      </c>
      <c r="S205" s="201">
        <v>0</v>
      </c>
      <c r="T205" s="195">
        <v>1</v>
      </c>
      <c r="U205" s="201">
        <v>0</v>
      </c>
      <c r="V205" s="2"/>
      <c r="W205" s="2"/>
    </row>
    <row r="206" spans="1:23" x14ac:dyDescent="0.2">
      <c r="A206" s="313" t="s">
        <v>32</v>
      </c>
      <c r="B206" s="195">
        <v>0</v>
      </c>
      <c r="C206" s="201">
        <v>0</v>
      </c>
      <c r="D206" s="195">
        <v>0</v>
      </c>
      <c r="E206" s="201">
        <v>0</v>
      </c>
      <c r="F206" s="195">
        <v>0</v>
      </c>
      <c r="G206" s="201">
        <v>0</v>
      </c>
      <c r="H206" s="195">
        <v>0</v>
      </c>
      <c r="I206" s="201">
        <v>0</v>
      </c>
      <c r="J206" s="195">
        <v>0</v>
      </c>
      <c r="K206" s="201">
        <v>0</v>
      </c>
      <c r="L206" s="195">
        <v>0</v>
      </c>
      <c r="M206" s="201">
        <v>0</v>
      </c>
      <c r="N206" s="195">
        <v>0</v>
      </c>
      <c r="O206" s="201">
        <v>0</v>
      </c>
      <c r="P206" s="195">
        <v>0</v>
      </c>
      <c r="Q206" s="201">
        <v>0</v>
      </c>
      <c r="R206" s="195">
        <v>0</v>
      </c>
      <c r="S206" s="201">
        <v>0</v>
      </c>
      <c r="T206" s="195">
        <v>0</v>
      </c>
      <c r="U206" s="201">
        <v>0</v>
      </c>
      <c r="V206" s="2"/>
      <c r="W206" s="2"/>
    </row>
    <row r="207" spans="1:23" x14ac:dyDescent="0.2">
      <c r="A207" s="313" t="s">
        <v>33</v>
      </c>
      <c r="B207" s="195">
        <v>0</v>
      </c>
      <c r="C207" s="201">
        <v>0</v>
      </c>
      <c r="D207" s="195">
        <v>4</v>
      </c>
      <c r="E207" s="201">
        <v>0</v>
      </c>
      <c r="F207" s="195">
        <v>0</v>
      </c>
      <c r="G207" s="201">
        <v>0</v>
      </c>
      <c r="H207" s="195">
        <v>0</v>
      </c>
      <c r="I207" s="201">
        <v>0</v>
      </c>
      <c r="J207" s="195">
        <v>0</v>
      </c>
      <c r="K207" s="201">
        <v>0</v>
      </c>
      <c r="L207" s="195">
        <v>0</v>
      </c>
      <c r="M207" s="201">
        <v>0</v>
      </c>
      <c r="N207" s="195">
        <v>0</v>
      </c>
      <c r="O207" s="201">
        <v>0</v>
      </c>
      <c r="P207" s="195">
        <v>0</v>
      </c>
      <c r="Q207" s="201">
        <v>0</v>
      </c>
      <c r="R207" s="195">
        <v>0</v>
      </c>
      <c r="S207" s="201">
        <v>0</v>
      </c>
      <c r="T207" s="195">
        <v>4</v>
      </c>
      <c r="U207" s="201">
        <v>0</v>
      </c>
      <c r="V207" s="2"/>
      <c r="W207" s="2"/>
    </row>
    <row r="208" spans="1:23" x14ac:dyDescent="0.2">
      <c r="A208" s="313" t="s">
        <v>34</v>
      </c>
      <c r="B208" s="195">
        <v>3</v>
      </c>
      <c r="C208" s="201">
        <v>0</v>
      </c>
      <c r="D208" s="195">
        <v>2</v>
      </c>
      <c r="E208" s="201">
        <v>0</v>
      </c>
      <c r="F208" s="195">
        <v>0</v>
      </c>
      <c r="G208" s="201">
        <v>0</v>
      </c>
      <c r="H208" s="195">
        <v>0</v>
      </c>
      <c r="I208" s="201">
        <v>0</v>
      </c>
      <c r="J208" s="195">
        <v>0</v>
      </c>
      <c r="K208" s="201">
        <v>0</v>
      </c>
      <c r="L208" s="195">
        <v>0</v>
      </c>
      <c r="M208" s="201">
        <v>0</v>
      </c>
      <c r="N208" s="195">
        <v>0</v>
      </c>
      <c r="O208" s="201">
        <v>0</v>
      </c>
      <c r="P208" s="195">
        <v>0</v>
      </c>
      <c r="Q208" s="201">
        <v>0</v>
      </c>
      <c r="R208" s="195">
        <v>0</v>
      </c>
      <c r="S208" s="201">
        <v>0</v>
      </c>
      <c r="T208" s="195">
        <v>5</v>
      </c>
      <c r="U208" s="201">
        <v>0</v>
      </c>
      <c r="V208" s="2"/>
      <c r="W208" s="2"/>
    </row>
    <row r="209" spans="1:23" x14ac:dyDescent="0.2">
      <c r="A209" s="313" t="s">
        <v>35</v>
      </c>
      <c r="B209" s="195">
        <v>2</v>
      </c>
      <c r="C209" s="201">
        <v>0</v>
      </c>
      <c r="D209" s="195">
        <v>8</v>
      </c>
      <c r="E209" s="201">
        <v>0</v>
      </c>
      <c r="F209" s="195">
        <v>0</v>
      </c>
      <c r="G209" s="201">
        <v>0</v>
      </c>
      <c r="H209" s="195">
        <v>0</v>
      </c>
      <c r="I209" s="201">
        <v>0</v>
      </c>
      <c r="J209" s="195">
        <v>0</v>
      </c>
      <c r="K209" s="201">
        <v>0</v>
      </c>
      <c r="L209" s="195">
        <v>0</v>
      </c>
      <c r="M209" s="201">
        <v>0</v>
      </c>
      <c r="N209" s="195">
        <v>0</v>
      </c>
      <c r="O209" s="201">
        <v>0</v>
      </c>
      <c r="P209" s="195">
        <v>0</v>
      </c>
      <c r="Q209" s="201">
        <v>0</v>
      </c>
      <c r="R209" s="195">
        <v>0</v>
      </c>
      <c r="S209" s="201">
        <v>0</v>
      </c>
      <c r="T209" s="195">
        <v>10</v>
      </c>
      <c r="U209" s="201">
        <v>0</v>
      </c>
      <c r="V209" s="2"/>
      <c r="W209" s="2"/>
    </row>
    <row r="210" spans="1:23" x14ac:dyDescent="0.2">
      <c r="A210" s="313" t="s">
        <v>36</v>
      </c>
      <c r="B210" s="195">
        <v>11</v>
      </c>
      <c r="C210" s="201">
        <v>0</v>
      </c>
      <c r="D210" s="195">
        <v>10</v>
      </c>
      <c r="E210" s="201">
        <v>0</v>
      </c>
      <c r="F210" s="195">
        <v>3</v>
      </c>
      <c r="G210" s="201">
        <v>0</v>
      </c>
      <c r="H210" s="195">
        <v>0</v>
      </c>
      <c r="I210" s="201">
        <v>0</v>
      </c>
      <c r="J210" s="195">
        <v>0</v>
      </c>
      <c r="K210" s="201">
        <v>0</v>
      </c>
      <c r="L210" s="195">
        <v>0</v>
      </c>
      <c r="M210" s="201">
        <v>0</v>
      </c>
      <c r="N210" s="195">
        <v>0</v>
      </c>
      <c r="O210" s="201">
        <v>0</v>
      </c>
      <c r="P210" s="195">
        <v>0</v>
      </c>
      <c r="Q210" s="201">
        <v>0</v>
      </c>
      <c r="R210" s="195">
        <v>0</v>
      </c>
      <c r="S210" s="201">
        <v>0</v>
      </c>
      <c r="T210" s="195">
        <v>24</v>
      </c>
      <c r="U210" s="201">
        <v>0</v>
      </c>
      <c r="V210" s="2"/>
      <c r="W210" s="2"/>
    </row>
    <row r="211" spans="1:23" x14ac:dyDescent="0.2">
      <c r="A211" s="313" t="s">
        <v>37</v>
      </c>
      <c r="B211" s="195">
        <v>28</v>
      </c>
      <c r="C211" s="201">
        <v>0</v>
      </c>
      <c r="D211" s="195">
        <v>15</v>
      </c>
      <c r="E211" s="201">
        <v>0</v>
      </c>
      <c r="F211" s="195">
        <v>3</v>
      </c>
      <c r="G211" s="201">
        <v>0</v>
      </c>
      <c r="H211" s="195">
        <v>0</v>
      </c>
      <c r="I211" s="201">
        <v>0</v>
      </c>
      <c r="J211" s="195">
        <v>0</v>
      </c>
      <c r="K211" s="201">
        <v>0</v>
      </c>
      <c r="L211" s="195">
        <v>0</v>
      </c>
      <c r="M211" s="201">
        <v>0</v>
      </c>
      <c r="N211" s="195">
        <v>0</v>
      </c>
      <c r="O211" s="201">
        <v>0</v>
      </c>
      <c r="P211" s="195">
        <v>0</v>
      </c>
      <c r="Q211" s="201">
        <v>0</v>
      </c>
      <c r="R211" s="195">
        <v>0</v>
      </c>
      <c r="S211" s="201">
        <v>0</v>
      </c>
      <c r="T211" s="195">
        <v>46</v>
      </c>
      <c r="U211" s="201">
        <v>0</v>
      </c>
      <c r="V211" s="2"/>
      <c r="W211" s="2"/>
    </row>
    <row r="212" spans="1:23" x14ac:dyDescent="0.2">
      <c r="A212" s="313" t="s">
        <v>38</v>
      </c>
      <c r="B212" s="195">
        <v>26</v>
      </c>
      <c r="C212" s="201">
        <v>0</v>
      </c>
      <c r="D212" s="195">
        <v>15</v>
      </c>
      <c r="E212" s="201">
        <v>0</v>
      </c>
      <c r="F212" s="195">
        <v>2</v>
      </c>
      <c r="G212" s="201">
        <v>0</v>
      </c>
      <c r="H212" s="195">
        <v>0</v>
      </c>
      <c r="I212" s="201">
        <v>0</v>
      </c>
      <c r="J212" s="195">
        <v>0</v>
      </c>
      <c r="K212" s="201">
        <v>0</v>
      </c>
      <c r="L212" s="195">
        <v>0</v>
      </c>
      <c r="M212" s="201">
        <v>0</v>
      </c>
      <c r="N212" s="195">
        <v>0</v>
      </c>
      <c r="O212" s="201">
        <v>0</v>
      </c>
      <c r="P212" s="195">
        <v>0</v>
      </c>
      <c r="Q212" s="201">
        <v>0</v>
      </c>
      <c r="R212" s="195">
        <v>0</v>
      </c>
      <c r="S212" s="201">
        <v>0</v>
      </c>
      <c r="T212" s="195">
        <v>43</v>
      </c>
      <c r="U212" s="201">
        <v>0</v>
      </c>
      <c r="V212" s="2"/>
      <c r="W212" s="2"/>
    </row>
    <row r="213" spans="1:23" x14ac:dyDescent="0.2">
      <c r="A213" s="313" t="s">
        <v>39</v>
      </c>
      <c r="B213" s="195">
        <v>24</v>
      </c>
      <c r="C213" s="201">
        <v>1</v>
      </c>
      <c r="D213" s="195">
        <v>31</v>
      </c>
      <c r="E213" s="201">
        <v>0</v>
      </c>
      <c r="F213" s="195">
        <v>5</v>
      </c>
      <c r="G213" s="201">
        <v>0</v>
      </c>
      <c r="H213" s="195">
        <v>0</v>
      </c>
      <c r="I213" s="201">
        <v>0</v>
      </c>
      <c r="J213" s="195">
        <v>0</v>
      </c>
      <c r="K213" s="201">
        <v>0</v>
      </c>
      <c r="L213" s="195">
        <v>0</v>
      </c>
      <c r="M213" s="201">
        <v>0</v>
      </c>
      <c r="N213" s="195">
        <v>0</v>
      </c>
      <c r="O213" s="201">
        <v>0</v>
      </c>
      <c r="P213" s="195">
        <v>0</v>
      </c>
      <c r="Q213" s="201">
        <v>0</v>
      </c>
      <c r="R213" s="195">
        <v>0</v>
      </c>
      <c r="S213" s="201">
        <v>0</v>
      </c>
      <c r="T213" s="195">
        <v>60</v>
      </c>
      <c r="U213" s="201">
        <v>1</v>
      </c>
      <c r="V213" s="2"/>
      <c r="W213" s="2"/>
    </row>
    <row r="214" spans="1:23" x14ac:dyDescent="0.2">
      <c r="A214" s="313" t="s">
        <v>40</v>
      </c>
      <c r="B214" s="195">
        <v>28</v>
      </c>
      <c r="C214" s="201">
        <v>0</v>
      </c>
      <c r="D214" s="195">
        <v>31</v>
      </c>
      <c r="E214" s="201">
        <v>2</v>
      </c>
      <c r="F214" s="195">
        <v>3</v>
      </c>
      <c r="G214" s="201">
        <v>0</v>
      </c>
      <c r="H214" s="195">
        <v>0</v>
      </c>
      <c r="I214" s="201">
        <v>0</v>
      </c>
      <c r="J214" s="195">
        <v>0</v>
      </c>
      <c r="K214" s="201">
        <v>0</v>
      </c>
      <c r="L214" s="195">
        <v>0</v>
      </c>
      <c r="M214" s="201">
        <v>0</v>
      </c>
      <c r="N214" s="195">
        <v>0</v>
      </c>
      <c r="O214" s="201">
        <v>0</v>
      </c>
      <c r="P214" s="195">
        <v>0</v>
      </c>
      <c r="Q214" s="201">
        <v>0</v>
      </c>
      <c r="R214" s="195">
        <v>0</v>
      </c>
      <c r="S214" s="201">
        <v>0</v>
      </c>
      <c r="T214" s="195">
        <v>62</v>
      </c>
      <c r="U214" s="201">
        <v>2</v>
      </c>
      <c r="V214" s="2"/>
      <c r="W214" s="2"/>
    </row>
    <row r="215" spans="1:23" x14ac:dyDescent="0.2">
      <c r="A215" s="313" t="s">
        <v>41</v>
      </c>
      <c r="B215" s="195">
        <v>17</v>
      </c>
      <c r="C215" s="201">
        <v>2</v>
      </c>
      <c r="D215" s="195">
        <v>18</v>
      </c>
      <c r="E215" s="201">
        <v>0</v>
      </c>
      <c r="F215" s="195">
        <v>2</v>
      </c>
      <c r="G215" s="201">
        <v>0</v>
      </c>
      <c r="H215" s="195">
        <v>0</v>
      </c>
      <c r="I215" s="201">
        <v>0</v>
      </c>
      <c r="J215" s="195">
        <v>0</v>
      </c>
      <c r="K215" s="201">
        <v>0</v>
      </c>
      <c r="L215" s="195">
        <v>0</v>
      </c>
      <c r="M215" s="201">
        <v>0</v>
      </c>
      <c r="N215" s="195">
        <v>0</v>
      </c>
      <c r="O215" s="201">
        <v>0</v>
      </c>
      <c r="P215" s="195">
        <v>0</v>
      </c>
      <c r="Q215" s="201">
        <v>0</v>
      </c>
      <c r="R215" s="195">
        <v>0</v>
      </c>
      <c r="S215" s="201">
        <v>0</v>
      </c>
      <c r="T215" s="195">
        <v>37</v>
      </c>
      <c r="U215" s="201">
        <v>2</v>
      </c>
      <c r="V215" s="2"/>
      <c r="W215" s="2"/>
    </row>
    <row r="216" spans="1:23" x14ac:dyDescent="0.2">
      <c r="A216" s="313" t="s">
        <v>42</v>
      </c>
      <c r="B216" s="195">
        <v>32</v>
      </c>
      <c r="C216" s="201">
        <v>2</v>
      </c>
      <c r="D216" s="195">
        <v>16</v>
      </c>
      <c r="E216" s="201">
        <v>0</v>
      </c>
      <c r="F216" s="195">
        <v>5</v>
      </c>
      <c r="G216" s="201">
        <v>0</v>
      </c>
      <c r="H216" s="195">
        <v>0</v>
      </c>
      <c r="I216" s="201">
        <v>0</v>
      </c>
      <c r="J216" s="195">
        <v>0</v>
      </c>
      <c r="K216" s="201">
        <v>0</v>
      </c>
      <c r="L216" s="195">
        <v>0</v>
      </c>
      <c r="M216" s="201">
        <v>0</v>
      </c>
      <c r="N216" s="195">
        <v>0</v>
      </c>
      <c r="O216" s="201">
        <v>0</v>
      </c>
      <c r="P216" s="195">
        <v>0</v>
      </c>
      <c r="Q216" s="201">
        <v>0</v>
      </c>
      <c r="R216" s="195">
        <v>0</v>
      </c>
      <c r="S216" s="201">
        <v>0</v>
      </c>
      <c r="T216" s="195">
        <v>53</v>
      </c>
      <c r="U216" s="201">
        <v>2</v>
      </c>
      <c r="V216" s="2"/>
      <c r="W216" s="2"/>
    </row>
    <row r="217" spans="1:23" x14ac:dyDescent="0.2">
      <c r="A217" s="313" t="s">
        <v>43</v>
      </c>
      <c r="B217" s="195">
        <v>30</v>
      </c>
      <c r="C217" s="201">
        <v>1</v>
      </c>
      <c r="D217" s="195">
        <v>18</v>
      </c>
      <c r="E217" s="201">
        <v>0</v>
      </c>
      <c r="F217" s="195">
        <v>6</v>
      </c>
      <c r="G217" s="201">
        <v>0</v>
      </c>
      <c r="H217" s="195">
        <v>0</v>
      </c>
      <c r="I217" s="201">
        <v>0</v>
      </c>
      <c r="J217" s="195">
        <v>0</v>
      </c>
      <c r="K217" s="201">
        <v>0</v>
      </c>
      <c r="L217" s="195">
        <v>0</v>
      </c>
      <c r="M217" s="201">
        <v>0</v>
      </c>
      <c r="N217" s="195">
        <v>0</v>
      </c>
      <c r="O217" s="201">
        <v>0</v>
      </c>
      <c r="P217" s="195">
        <v>0</v>
      </c>
      <c r="Q217" s="201">
        <v>0</v>
      </c>
      <c r="R217" s="195">
        <v>0</v>
      </c>
      <c r="S217" s="201">
        <v>0</v>
      </c>
      <c r="T217" s="195">
        <v>54</v>
      </c>
      <c r="U217" s="201">
        <v>1</v>
      </c>
      <c r="V217" s="2"/>
      <c r="W217" s="2"/>
    </row>
    <row r="218" spans="1:23" x14ac:dyDescent="0.2">
      <c r="A218" s="313" t="s">
        <v>44</v>
      </c>
      <c r="B218" s="195">
        <v>31</v>
      </c>
      <c r="C218" s="201">
        <v>2</v>
      </c>
      <c r="D218" s="195">
        <v>23</v>
      </c>
      <c r="E218" s="201">
        <v>0</v>
      </c>
      <c r="F218" s="195">
        <v>2</v>
      </c>
      <c r="G218" s="201">
        <v>0</v>
      </c>
      <c r="H218" s="195">
        <v>0</v>
      </c>
      <c r="I218" s="201">
        <v>0</v>
      </c>
      <c r="J218" s="195">
        <v>0</v>
      </c>
      <c r="K218" s="201">
        <v>0</v>
      </c>
      <c r="L218" s="195">
        <v>0</v>
      </c>
      <c r="M218" s="201">
        <v>0</v>
      </c>
      <c r="N218" s="195">
        <v>0</v>
      </c>
      <c r="O218" s="201">
        <v>0</v>
      </c>
      <c r="P218" s="195">
        <v>0</v>
      </c>
      <c r="Q218" s="201">
        <v>0</v>
      </c>
      <c r="R218" s="195">
        <v>0</v>
      </c>
      <c r="S218" s="201">
        <v>0</v>
      </c>
      <c r="T218" s="195">
        <v>56</v>
      </c>
      <c r="U218" s="201">
        <v>2</v>
      </c>
      <c r="V218" s="2"/>
      <c r="W218" s="2"/>
    </row>
    <row r="219" spans="1:23" x14ac:dyDescent="0.2">
      <c r="A219" s="313" t="s">
        <v>45</v>
      </c>
      <c r="B219" s="195">
        <v>36</v>
      </c>
      <c r="C219" s="201">
        <v>1</v>
      </c>
      <c r="D219" s="195">
        <v>51</v>
      </c>
      <c r="E219" s="201">
        <v>1</v>
      </c>
      <c r="F219" s="195">
        <v>14</v>
      </c>
      <c r="G219" s="201">
        <v>0</v>
      </c>
      <c r="H219" s="195">
        <v>1</v>
      </c>
      <c r="I219" s="201">
        <v>0</v>
      </c>
      <c r="J219" s="195">
        <v>0</v>
      </c>
      <c r="K219" s="201">
        <v>0</v>
      </c>
      <c r="L219" s="195">
        <v>0</v>
      </c>
      <c r="M219" s="201">
        <v>0</v>
      </c>
      <c r="N219" s="195">
        <v>0</v>
      </c>
      <c r="O219" s="201">
        <v>0</v>
      </c>
      <c r="P219" s="195">
        <v>0</v>
      </c>
      <c r="Q219" s="201">
        <v>0</v>
      </c>
      <c r="R219" s="195">
        <v>0</v>
      </c>
      <c r="S219" s="201">
        <v>0</v>
      </c>
      <c r="T219" s="195">
        <v>102</v>
      </c>
      <c r="U219" s="201">
        <v>2</v>
      </c>
      <c r="V219" s="2"/>
      <c r="W219" s="2"/>
    </row>
    <row r="220" spans="1:23" x14ac:dyDescent="0.2">
      <c r="A220" s="313" t="s">
        <v>46</v>
      </c>
      <c r="B220" s="195">
        <v>73</v>
      </c>
      <c r="C220" s="201">
        <v>2</v>
      </c>
      <c r="D220" s="195">
        <v>55</v>
      </c>
      <c r="E220" s="201">
        <v>0</v>
      </c>
      <c r="F220" s="195">
        <v>8</v>
      </c>
      <c r="G220" s="201">
        <v>0</v>
      </c>
      <c r="H220" s="195">
        <v>0</v>
      </c>
      <c r="I220" s="201">
        <v>0</v>
      </c>
      <c r="J220" s="195">
        <v>0</v>
      </c>
      <c r="K220" s="201">
        <v>0</v>
      </c>
      <c r="L220" s="195">
        <v>0</v>
      </c>
      <c r="M220" s="201">
        <v>0</v>
      </c>
      <c r="N220" s="195">
        <v>0</v>
      </c>
      <c r="O220" s="201">
        <v>0</v>
      </c>
      <c r="P220" s="195">
        <v>0</v>
      </c>
      <c r="Q220" s="201">
        <v>0</v>
      </c>
      <c r="R220" s="195">
        <v>0</v>
      </c>
      <c r="S220" s="201">
        <v>0</v>
      </c>
      <c r="T220" s="195">
        <v>136</v>
      </c>
      <c r="U220" s="201">
        <v>2</v>
      </c>
      <c r="V220" s="2"/>
      <c r="W220" s="2"/>
    </row>
    <row r="221" spans="1:23" x14ac:dyDescent="0.2">
      <c r="A221" s="313" t="s">
        <v>47</v>
      </c>
      <c r="B221" s="195">
        <v>105</v>
      </c>
      <c r="C221" s="201">
        <v>4</v>
      </c>
      <c r="D221" s="195">
        <v>68</v>
      </c>
      <c r="E221" s="201">
        <v>0</v>
      </c>
      <c r="F221" s="195">
        <v>5</v>
      </c>
      <c r="G221" s="201">
        <v>0</v>
      </c>
      <c r="H221" s="195">
        <v>0</v>
      </c>
      <c r="I221" s="201">
        <v>0</v>
      </c>
      <c r="J221" s="195">
        <v>0</v>
      </c>
      <c r="K221" s="201">
        <v>0</v>
      </c>
      <c r="L221" s="195">
        <v>0</v>
      </c>
      <c r="M221" s="201">
        <v>0</v>
      </c>
      <c r="N221" s="195">
        <v>0</v>
      </c>
      <c r="O221" s="201">
        <v>0</v>
      </c>
      <c r="P221" s="195">
        <v>0</v>
      </c>
      <c r="Q221" s="201">
        <v>0</v>
      </c>
      <c r="R221" s="195">
        <v>0</v>
      </c>
      <c r="S221" s="201">
        <v>0</v>
      </c>
      <c r="T221" s="195">
        <v>178</v>
      </c>
      <c r="U221" s="201">
        <v>4</v>
      </c>
      <c r="V221" s="2"/>
      <c r="W221" s="2"/>
    </row>
    <row r="222" spans="1:23" x14ac:dyDescent="0.2">
      <c r="A222" s="313" t="s">
        <v>48</v>
      </c>
      <c r="B222" s="195">
        <v>47</v>
      </c>
      <c r="C222" s="201">
        <v>0</v>
      </c>
      <c r="D222" s="195">
        <v>40</v>
      </c>
      <c r="E222" s="201">
        <v>0</v>
      </c>
      <c r="F222" s="195">
        <v>4</v>
      </c>
      <c r="G222" s="201">
        <v>0</v>
      </c>
      <c r="H222" s="195">
        <v>0</v>
      </c>
      <c r="I222" s="201">
        <v>0</v>
      </c>
      <c r="J222" s="195">
        <v>0</v>
      </c>
      <c r="K222" s="201">
        <v>0</v>
      </c>
      <c r="L222" s="195">
        <v>0</v>
      </c>
      <c r="M222" s="201">
        <v>0</v>
      </c>
      <c r="N222" s="195">
        <v>0</v>
      </c>
      <c r="O222" s="201">
        <v>0</v>
      </c>
      <c r="P222" s="195">
        <v>0</v>
      </c>
      <c r="Q222" s="201">
        <v>0</v>
      </c>
      <c r="R222" s="195">
        <v>0</v>
      </c>
      <c r="S222" s="201">
        <v>0</v>
      </c>
      <c r="T222" s="195">
        <v>91</v>
      </c>
      <c r="U222" s="201">
        <v>0</v>
      </c>
      <c r="V222" s="2"/>
      <c r="W222" s="2"/>
    </row>
    <row r="223" spans="1:23" x14ac:dyDescent="0.2">
      <c r="A223" s="313" t="s">
        <v>49</v>
      </c>
      <c r="B223" s="195">
        <v>21</v>
      </c>
      <c r="C223" s="201">
        <v>2</v>
      </c>
      <c r="D223" s="195">
        <v>31</v>
      </c>
      <c r="E223" s="201">
        <v>0</v>
      </c>
      <c r="F223" s="195">
        <v>1</v>
      </c>
      <c r="G223" s="201">
        <v>0</v>
      </c>
      <c r="H223" s="195">
        <v>0</v>
      </c>
      <c r="I223" s="201">
        <v>0</v>
      </c>
      <c r="J223" s="195">
        <v>0</v>
      </c>
      <c r="K223" s="201">
        <v>0</v>
      </c>
      <c r="L223" s="195">
        <v>0</v>
      </c>
      <c r="M223" s="201">
        <v>0</v>
      </c>
      <c r="N223" s="195">
        <v>0</v>
      </c>
      <c r="O223" s="201">
        <v>0</v>
      </c>
      <c r="P223" s="195">
        <v>0</v>
      </c>
      <c r="Q223" s="201">
        <v>0</v>
      </c>
      <c r="R223" s="195">
        <v>0</v>
      </c>
      <c r="S223" s="201">
        <v>0</v>
      </c>
      <c r="T223" s="195">
        <v>53</v>
      </c>
      <c r="U223" s="201">
        <v>2</v>
      </c>
      <c r="V223" s="2"/>
      <c r="W223" s="2"/>
    </row>
    <row r="224" spans="1:23" x14ac:dyDescent="0.2">
      <c r="A224" s="313" t="s">
        <v>50</v>
      </c>
      <c r="B224" s="195">
        <v>8</v>
      </c>
      <c r="C224" s="201">
        <v>0</v>
      </c>
      <c r="D224" s="195">
        <v>12</v>
      </c>
      <c r="E224" s="201">
        <v>1</v>
      </c>
      <c r="F224" s="195">
        <v>3</v>
      </c>
      <c r="G224" s="201">
        <v>0</v>
      </c>
      <c r="H224" s="195">
        <v>0</v>
      </c>
      <c r="I224" s="201">
        <v>0</v>
      </c>
      <c r="J224" s="195">
        <v>0</v>
      </c>
      <c r="K224" s="201">
        <v>0</v>
      </c>
      <c r="L224" s="195">
        <v>0</v>
      </c>
      <c r="M224" s="201">
        <v>0</v>
      </c>
      <c r="N224" s="195">
        <v>0</v>
      </c>
      <c r="O224" s="201">
        <v>0</v>
      </c>
      <c r="P224" s="195">
        <v>0</v>
      </c>
      <c r="Q224" s="201">
        <v>0</v>
      </c>
      <c r="R224" s="195">
        <v>0</v>
      </c>
      <c r="S224" s="201">
        <v>0</v>
      </c>
      <c r="T224" s="195">
        <v>23</v>
      </c>
      <c r="U224" s="201">
        <v>1</v>
      </c>
      <c r="V224" s="2"/>
      <c r="W224" s="2"/>
    </row>
    <row r="225" spans="1:23" x14ac:dyDescent="0.2">
      <c r="A225" s="313" t="s">
        <v>51</v>
      </c>
      <c r="B225" s="195">
        <v>11</v>
      </c>
      <c r="C225" s="201">
        <v>0</v>
      </c>
      <c r="D225" s="195">
        <v>15</v>
      </c>
      <c r="E225" s="201">
        <v>0</v>
      </c>
      <c r="F225" s="195">
        <v>1</v>
      </c>
      <c r="G225" s="201">
        <v>0</v>
      </c>
      <c r="H225" s="195">
        <v>0</v>
      </c>
      <c r="I225" s="201">
        <v>0</v>
      </c>
      <c r="J225" s="195">
        <v>0</v>
      </c>
      <c r="K225" s="201">
        <v>0</v>
      </c>
      <c r="L225" s="195">
        <v>0</v>
      </c>
      <c r="M225" s="201">
        <v>0</v>
      </c>
      <c r="N225" s="195">
        <v>0</v>
      </c>
      <c r="O225" s="201">
        <v>0</v>
      </c>
      <c r="P225" s="195">
        <v>0</v>
      </c>
      <c r="Q225" s="201">
        <v>0</v>
      </c>
      <c r="R225" s="195">
        <v>0</v>
      </c>
      <c r="S225" s="201">
        <v>0</v>
      </c>
      <c r="T225" s="195">
        <v>27</v>
      </c>
      <c r="U225" s="201">
        <v>0</v>
      </c>
      <c r="V225" s="2"/>
      <c r="W225" s="2"/>
    </row>
    <row r="226" spans="1:23" ht="10.5" thickBot="1" x14ac:dyDescent="0.25">
      <c r="A226" s="311" t="s">
        <v>52</v>
      </c>
      <c r="B226" s="195">
        <v>5</v>
      </c>
      <c r="C226" s="201">
        <v>1</v>
      </c>
      <c r="D226" s="195">
        <v>7</v>
      </c>
      <c r="E226" s="201">
        <v>0</v>
      </c>
      <c r="F226" s="195">
        <v>0</v>
      </c>
      <c r="G226" s="201">
        <v>0</v>
      </c>
      <c r="H226" s="195">
        <v>0</v>
      </c>
      <c r="I226" s="201">
        <v>0</v>
      </c>
      <c r="J226" s="195">
        <v>0</v>
      </c>
      <c r="K226" s="201">
        <v>0</v>
      </c>
      <c r="L226" s="195">
        <v>0</v>
      </c>
      <c r="M226" s="201">
        <v>0</v>
      </c>
      <c r="N226" s="195">
        <v>0</v>
      </c>
      <c r="O226" s="201">
        <v>0</v>
      </c>
      <c r="P226" s="195">
        <v>0</v>
      </c>
      <c r="Q226" s="201">
        <v>0</v>
      </c>
      <c r="R226" s="195">
        <v>0</v>
      </c>
      <c r="S226" s="201">
        <v>0</v>
      </c>
      <c r="T226" s="195">
        <v>12</v>
      </c>
      <c r="U226" s="201">
        <v>1</v>
      </c>
      <c r="V226" s="2"/>
      <c r="W226" s="2"/>
    </row>
    <row r="227" spans="1:23" ht="11" thickTop="1" thickBot="1" x14ac:dyDescent="0.25">
      <c r="A227" s="312" t="s">
        <v>53</v>
      </c>
      <c r="B227" s="196">
        <v>547</v>
      </c>
      <c r="C227" s="202">
        <v>19</v>
      </c>
      <c r="D227" s="196">
        <v>478</v>
      </c>
      <c r="E227" s="202">
        <v>4</v>
      </c>
      <c r="F227" s="196">
        <v>68</v>
      </c>
      <c r="G227" s="202">
        <v>0</v>
      </c>
      <c r="H227" s="196">
        <v>1</v>
      </c>
      <c r="I227" s="202">
        <v>0</v>
      </c>
      <c r="J227" s="196">
        <v>0</v>
      </c>
      <c r="K227" s="202">
        <v>0</v>
      </c>
      <c r="L227" s="196">
        <v>0</v>
      </c>
      <c r="M227" s="202">
        <v>0</v>
      </c>
      <c r="N227" s="196">
        <v>0</v>
      </c>
      <c r="O227" s="202">
        <v>0</v>
      </c>
      <c r="P227" s="196">
        <v>0</v>
      </c>
      <c r="Q227" s="202">
        <v>0</v>
      </c>
      <c r="R227" s="196">
        <v>0</v>
      </c>
      <c r="S227" s="202">
        <v>0</v>
      </c>
      <c r="T227" s="196">
        <v>1094</v>
      </c>
      <c r="U227" s="202">
        <v>23</v>
      </c>
      <c r="V227" s="2"/>
      <c r="W227" s="2"/>
    </row>
    <row r="228" spans="1:23" ht="10.5" thickTop="1" x14ac:dyDescent="0.2">
      <c r="A228" s="313" t="s">
        <v>125</v>
      </c>
      <c r="B228" s="197">
        <v>0.5</v>
      </c>
      <c r="C228" s="203">
        <v>1.736745886654479E-2</v>
      </c>
      <c r="D228" s="197">
        <v>0.43692870201096889</v>
      </c>
      <c r="E228" s="203">
        <v>3.6563071297989031E-3</v>
      </c>
      <c r="F228" s="197">
        <v>6.2157221206581355E-2</v>
      </c>
      <c r="G228" s="203">
        <v>0</v>
      </c>
      <c r="H228" s="197">
        <v>9.1407678244972577E-4</v>
      </c>
      <c r="I228" s="203">
        <v>0</v>
      </c>
      <c r="J228" s="197">
        <v>0</v>
      </c>
      <c r="K228" s="203">
        <v>0</v>
      </c>
      <c r="L228" s="197">
        <v>0</v>
      </c>
      <c r="M228" s="203">
        <v>0</v>
      </c>
      <c r="N228" s="197">
        <v>0</v>
      </c>
      <c r="O228" s="203">
        <v>0</v>
      </c>
      <c r="P228" s="197">
        <v>0</v>
      </c>
      <c r="Q228" s="203">
        <v>0</v>
      </c>
      <c r="R228" s="197">
        <v>0</v>
      </c>
      <c r="S228" s="203">
        <v>0</v>
      </c>
      <c r="T228" s="197">
        <v>1</v>
      </c>
      <c r="U228" s="203">
        <v>2.1023765996343691E-2</v>
      </c>
      <c r="V228" s="2"/>
      <c r="W228" s="2"/>
    </row>
    <row r="229" spans="1:23" x14ac:dyDescent="0.2">
      <c r="A229" s="313" t="s">
        <v>111</v>
      </c>
      <c r="B229" s="198">
        <v>511</v>
      </c>
      <c r="C229" s="204">
        <v>17</v>
      </c>
      <c r="D229" s="198">
        <v>430</v>
      </c>
      <c r="E229" s="204">
        <v>3</v>
      </c>
      <c r="F229" s="198">
        <v>63</v>
      </c>
      <c r="G229" s="204">
        <v>0</v>
      </c>
      <c r="H229" s="198">
        <v>1</v>
      </c>
      <c r="I229" s="204">
        <v>0</v>
      </c>
      <c r="J229" s="198">
        <v>0</v>
      </c>
      <c r="K229" s="204">
        <v>0</v>
      </c>
      <c r="L229" s="198">
        <v>0</v>
      </c>
      <c r="M229" s="204">
        <v>0</v>
      </c>
      <c r="N229" s="198">
        <v>0</v>
      </c>
      <c r="O229" s="204">
        <v>0</v>
      </c>
      <c r="P229" s="198">
        <v>0</v>
      </c>
      <c r="Q229" s="204">
        <v>0</v>
      </c>
      <c r="R229" s="198">
        <v>0</v>
      </c>
      <c r="S229" s="204">
        <v>0</v>
      </c>
      <c r="T229" s="198">
        <v>1005</v>
      </c>
      <c r="U229" s="204">
        <v>20</v>
      </c>
      <c r="V229" s="2"/>
      <c r="W229" s="2"/>
    </row>
    <row r="230" spans="1:23" ht="10.5" thickBot="1" x14ac:dyDescent="0.25">
      <c r="A230" s="311" t="s">
        <v>112</v>
      </c>
      <c r="B230" s="199">
        <v>36</v>
      </c>
      <c r="C230" s="205">
        <v>2</v>
      </c>
      <c r="D230" s="199">
        <v>48</v>
      </c>
      <c r="E230" s="205">
        <v>1</v>
      </c>
      <c r="F230" s="199">
        <v>5</v>
      </c>
      <c r="G230" s="205">
        <v>0</v>
      </c>
      <c r="H230" s="199">
        <v>0</v>
      </c>
      <c r="I230" s="205">
        <v>0</v>
      </c>
      <c r="J230" s="199">
        <v>0</v>
      </c>
      <c r="K230" s="205">
        <v>0</v>
      </c>
      <c r="L230" s="199">
        <v>0</v>
      </c>
      <c r="M230" s="205">
        <v>0</v>
      </c>
      <c r="N230" s="199">
        <v>0</v>
      </c>
      <c r="O230" s="205">
        <v>0</v>
      </c>
      <c r="P230" s="199">
        <v>0</v>
      </c>
      <c r="Q230" s="205">
        <v>0</v>
      </c>
      <c r="R230" s="199">
        <v>0</v>
      </c>
      <c r="S230" s="205">
        <v>0</v>
      </c>
      <c r="T230" s="199">
        <v>89</v>
      </c>
      <c r="U230" s="205">
        <v>3</v>
      </c>
      <c r="V230" s="2"/>
      <c r="W230" s="2"/>
    </row>
    <row r="231" spans="1:23" ht="14" thickTop="1" thickBot="1" x14ac:dyDescent="0.35">
      <c r="A231" s="314" t="s">
        <v>54</v>
      </c>
      <c r="B231" s="292"/>
      <c r="C231" s="293"/>
      <c r="D231" s="293"/>
      <c r="E231" s="294"/>
      <c r="F231" s="294"/>
      <c r="G231" s="295"/>
      <c r="H231" s="294" t="s">
        <v>55</v>
      </c>
      <c r="I231" s="296">
        <v>1071</v>
      </c>
      <c r="J231" s="54"/>
      <c r="K231" s="53"/>
      <c r="L231" s="60" t="s">
        <v>56</v>
      </c>
      <c r="M231" s="54">
        <v>23</v>
      </c>
      <c r="N231" s="58"/>
      <c r="O231" s="292"/>
      <c r="P231" s="295"/>
      <c r="Q231" s="297"/>
      <c r="R231" s="298" t="s">
        <v>57</v>
      </c>
      <c r="S231" s="298"/>
      <c r="T231" s="299">
        <v>1117</v>
      </c>
      <c r="U231" s="300"/>
      <c r="V231" s="2"/>
      <c r="W231" s="2"/>
    </row>
    <row r="232" spans="1:23" ht="13" thickTop="1" x14ac:dyDescent="0.25">
      <c r="A232" s="315" t="s">
        <v>58</v>
      </c>
      <c r="B232" s="33"/>
      <c r="C232" s="33"/>
      <c r="D232" s="34" t="s">
        <v>59</v>
      </c>
      <c r="E232" s="35">
        <v>25.63985374771481</v>
      </c>
      <c r="F232" s="32" t="s">
        <v>60</v>
      </c>
      <c r="G232" s="36"/>
      <c r="H232" s="34" t="s">
        <v>61</v>
      </c>
      <c r="I232" s="35">
        <v>18.478260869565219</v>
      </c>
      <c r="J232" s="32" t="s">
        <v>60</v>
      </c>
      <c r="K232" s="4"/>
      <c r="N232" s="301"/>
      <c r="O232" s="302"/>
      <c r="P232" s="302"/>
      <c r="Q232" s="302"/>
      <c r="R232" s="301"/>
      <c r="S232" s="301"/>
      <c r="T232" s="301"/>
      <c r="U232" s="301"/>
      <c r="V232" s="2"/>
      <c r="W232" s="2"/>
    </row>
    <row r="233" spans="1:23" ht="7.15" customHeight="1" x14ac:dyDescent="0.2">
      <c r="V233" s="2"/>
      <c r="W233" s="2"/>
    </row>
    <row r="234" spans="1:23" x14ac:dyDescent="0.2">
      <c r="V234" s="2"/>
      <c r="W234" s="2"/>
    </row>
    <row r="235" spans="1:23" x14ac:dyDescent="0.2">
      <c r="V235" s="2"/>
      <c r="W235" s="2"/>
    </row>
    <row r="236" spans="1:23" x14ac:dyDescent="0.2">
      <c r="V236" s="2"/>
      <c r="W236" s="2"/>
    </row>
    <row r="237" spans="1:23" x14ac:dyDescent="0.2">
      <c r="V237" s="2"/>
      <c r="W237" s="2"/>
    </row>
    <row r="238" spans="1:23" x14ac:dyDescent="0.2">
      <c r="V238" s="2"/>
      <c r="W238" s="2"/>
    </row>
    <row r="239" spans="1:23" x14ac:dyDescent="0.2">
      <c r="V239" s="2"/>
      <c r="W239" s="2"/>
    </row>
    <row r="240" spans="1:23" x14ac:dyDescent="0.2">
      <c r="V240" s="2"/>
      <c r="W240" s="2"/>
    </row>
    <row r="241" spans="22:23" x14ac:dyDescent="0.2">
      <c r="V241" s="2"/>
      <c r="W241" s="2"/>
    </row>
    <row r="242" spans="22:23" x14ac:dyDescent="0.2">
      <c r="V242" s="2"/>
      <c r="W242" s="2"/>
    </row>
    <row r="243" spans="22:23" x14ac:dyDescent="0.2">
      <c r="V243" s="2"/>
      <c r="W243" s="2"/>
    </row>
    <row r="244" spans="22:23" x14ac:dyDescent="0.2">
      <c r="V244" s="2"/>
      <c r="W244" s="2"/>
    </row>
    <row r="245" spans="22:23" x14ac:dyDescent="0.2">
      <c r="V245" s="2"/>
      <c r="W245" s="2"/>
    </row>
    <row r="246" spans="22:23" ht="6.65" customHeight="1" x14ac:dyDescent="0.2">
      <c r="V246" s="2"/>
      <c r="W246" s="2"/>
    </row>
    <row r="247" spans="22:23" x14ac:dyDescent="0.2">
      <c r="V247" s="2"/>
      <c r="W247" s="2"/>
    </row>
    <row r="248" spans="22:23" x14ac:dyDescent="0.2">
      <c r="V248" s="2"/>
      <c r="W248" s="2"/>
    </row>
    <row r="249" spans="22:23" x14ac:dyDescent="0.2">
      <c r="V249" s="2"/>
      <c r="W249" s="2"/>
    </row>
    <row r="250" spans="22:23" x14ac:dyDescent="0.2">
      <c r="V250" s="2"/>
      <c r="W250" s="2"/>
    </row>
    <row r="251" spans="22:23" x14ac:dyDescent="0.2">
      <c r="V251" s="2"/>
      <c r="W251" s="2"/>
    </row>
    <row r="252" spans="22:23" x14ac:dyDescent="0.2">
      <c r="V252" s="2"/>
      <c r="W252" s="2"/>
    </row>
    <row r="253" spans="22:23" x14ac:dyDescent="0.2">
      <c r="V253" s="2"/>
      <c r="W253" s="2"/>
    </row>
    <row r="254" spans="22:23" x14ac:dyDescent="0.2">
      <c r="V254" s="2"/>
      <c r="W254" s="2"/>
    </row>
    <row r="255" spans="22:23" x14ac:dyDescent="0.2">
      <c r="V255" s="2"/>
      <c r="W255" s="2"/>
    </row>
    <row r="256" spans="22:23" x14ac:dyDescent="0.2">
      <c r="V256" s="2"/>
      <c r="W256" s="2"/>
    </row>
    <row r="257" spans="1:23" x14ac:dyDescent="0.2">
      <c r="V257" s="2"/>
      <c r="W257" s="2"/>
    </row>
    <row r="258" spans="1:23" ht="13" x14ac:dyDescent="0.3">
      <c r="A258" s="317">
        <v>9.1407678244972577E-4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2"/>
      <c r="W258" s="2"/>
    </row>
    <row r="259" spans="1:23" ht="13" x14ac:dyDescent="0.3">
      <c r="A259" s="317"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2"/>
      <c r="W259" s="2"/>
    </row>
    <row r="260" spans="1:23" ht="10.5" thickBot="1" x14ac:dyDescent="0.25">
      <c r="V260" s="2"/>
      <c r="W260" s="2"/>
    </row>
    <row r="261" spans="1:23" ht="17" thickBot="1" x14ac:dyDescent="0.4">
      <c r="A261" s="318" t="s">
        <v>170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40"/>
      <c r="V261" s="2"/>
      <c r="W261" s="2"/>
    </row>
    <row r="262" spans="1:23" ht="6" customHeight="1" x14ac:dyDescent="0.35">
      <c r="A262" s="319"/>
      <c r="B262" s="303"/>
      <c r="C262" s="303"/>
      <c r="D262" s="303"/>
      <c r="E262" s="303"/>
      <c r="F262" s="303"/>
      <c r="G262" s="303"/>
      <c r="H262" s="303"/>
      <c r="I262" s="303"/>
      <c r="J262" s="303"/>
      <c r="K262" s="303"/>
      <c r="L262" s="303"/>
      <c r="M262" s="303"/>
      <c r="N262" s="303"/>
      <c r="O262" s="303"/>
      <c r="P262" s="303"/>
      <c r="Q262" s="303"/>
      <c r="R262" s="303"/>
      <c r="S262" s="303"/>
      <c r="T262" s="303"/>
      <c r="U262" s="303"/>
      <c r="V262" s="2"/>
      <c r="W262" s="2"/>
    </row>
    <row r="263" spans="1:23" ht="13" x14ac:dyDescent="0.3">
      <c r="A263" s="320" t="s">
        <v>75</v>
      </c>
      <c r="E263" s="10" t="s">
        <v>167</v>
      </c>
      <c r="I263" s="107" t="s">
        <v>91</v>
      </c>
      <c r="J263" s="108" t="s">
        <v>162</v>
      </c>
      <c r="K263" s="4"/>
      <c r="L263" s="11"/>
      <c r="M263" s="4"/>
      <c r="N263" s="4"/>
      <c r="O263" s="4" t="s">
        <v>94</v>
      </c>
      <c r="P263" s="61" t="s">
        <v>161</v>
      </c>
      <c r="V263" s="2"/>
      <c r="W263" s="2"/>
    </row>
    <row r="264" spans="1:23" ht="10.5" thickBot="1" x14ac:dyDescent="0.25">
      <c r="A264" s="321" t="s">
        <v>4</v>
      </c>
      <c r="V264" s="2"/>
      <c r="W264" s="2"/>
    </row>
    <row r="265" spans="1:23" ht="10.5" thickTop="1" x14ac:dyDescent="0.2">
      <c r="A265" s="310" t="s">
        <v>5</v>
      </c>
      <c r="B265" s="281" t="s">
        <v>6</v>
      </c>
      <c r="C265" s="282"/>
      <c r="D265" s="283" t="s">
        <v>7</v>
      </c>
      <c r="E265" s="282"/>
      <c r="F265" s="283" t="s">
        <v>8</v>
      </c>
      <c r="G265" s="282"/>
      <c r="H265" s="283" t="s">
        <v>9</v>
      </c>
      <c r="I265" s="282"/>
      <c r="J265" s="283" t="s">
        <v>10</v>
      </c>
      <c r="K265" s="282"/>
      <c r="L265" s="283" t="s">
        <v>11</v>
      </c>
      <c r="M265" s="282"/>
      <c r="N265" s="283" t="s">
        <v>12</v>
      </c>
      <c r="O265" s="282"/>
      <c r="P265" s="283" t="s">
        <v>13</v>
      </c>
      <c r="Q265" s="282"/>
      <c r="R265" s="283" t="s">
        <v>14</v>
      </c>
      <c r="S265" s="284"/>
      <c r="T265" s="285" t="s">
        <v>15</v>
      </c>
      <c r="U265" s="284"/>
      <c r="V265" s="2"/>
      <c r="W265" s="2"/>
    </row>
    <row r="266" spans="1:23" ht="10.5" thickBot="1" x14ac:dyDescent="0.25">
      <c r="A266" s="311" t="s">
        <v>15</v>
      </c>
      <c r="B266" s="286" t="s">
        <v>16</v>
      </c>
      <c r="C266" s="287"/>
      <c r="D266" s="288" t="s">
        <v>17</v>
      </c>
      <c r="E266" s="287"/>
      <c r="F266" s="288" t="s">
        <v>18</v>
      </c>
      <c r="G266" s="287"/>
      <c r="H266" s="288" t="s">
        <v>19</v>
      </c>
      <c r="I266" s="287"/>
      <c r="J266" s="288" t="s">
        <v>20</v>
      </c>
      <c r="K266" s="287"/>
      <c r="L266" s="288" t="s">
        <v>21</v>
      </c>
      <c r="M266" s="287"/>
      <c r="N266" s="288" t="s">
        <v>22</v>
      </c>
      <c r="O266" s="287"/>
      <c r="P266" s="288" t="s">
        <v>23</v>
      </c>
      <c r="Q266" s="287"/>
      <c r="R266" s="288" t="s">
        <v>24</v>
      </c>
      <c r="S266" s="289"/>
      <c r="T266" s="290" t="s">
        <v>25</v>
      </c>
      <c r="U266" s="291"/>
      <c r="V266" s="2"/>
      <c r="W266" s="2"/>
    </row>
    <row r="267" spans="1:23" ht="11.5" thickTop="1" thickBot="1" x14ac:dyDescent="0.3">
      <c r="A267" s="312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  <c r="V267" s="2"/>
      <c r="W267" s="2"/>
    </row>
    <row r="268" spans="1:23" ht="10.5" thickTop="1" x14ac:dyDescent="0.2">
      <c r="A268" s="313" t="s">
        <v>29</v>
      </c>
      <c r="B268" s="195">
        <v>3</v>
      </c>
      <c r="C268" s="201">
        <v>0</v>
      </c>
      <c r="D268" s="195">
        <v>3</v>
      </c>
      <c r="E268" s="201">
        <v>0</v>
      </c>
      <c r="F268" s="195">
        <v>1</v>
      </c>
      <c r="G268" s="201">
        <v>0</v>
      </c>
      <c r="H268" s="195">
        <v>0</v>
      </c>
      <c r="I268" s="201">
        <v>0</v>
      </c>
      <c r="J268" s="195">
        <v>0</v>
      </c>
      <c r="K268" s="201">
        <v>0</v>
      </c>
      <c r="L268" s="195">
        <v>0</v>
      </c>
      <c r="M268" s="201">
        <v>0</v>
      </c>
      <c r="N268" s="195">
        <v>0</v>
      </c>
      <c r="O268" s="201">
        <v>0</v>
      </c>
      <c r="P268" s="195">
        <v>0</v>
      </c>
      <c r="Q268" s="201">
        <v>0</v>
      </c>
      <c r="R268" s="195">
        <v>0</v>
      </c>
      <c r="S268" s="201">
        <v>0</v>
      </c>
      <c r="T268" s="195">
        <v>7</v>
      </c>
      <c r="U268" s="201">
        <v>0</v>
      </c>
      <c r="V268" s="2"/>
      <c r="W268" s="2"/>
    </row>
    <row r="269" spans="1:23" x14ac:dyDescent="0.2">
      <c r="A269" s="313" t="s">
        <v>30</v>
      </c>
      <c r="B269" s="195">
        <v>3</v>
      </c>
      <c r="C269" s="201">
        <v>0</v>
      </c>
      <c r="D269" s="195">
        <v>7</v>
      </c>
      <c r="E269" s="201">
        <v>0</v>
      </c>
      <c r="F269" s="195">
        <v>2</v>
      </c>
      <c r="G269" s="201">
        <v>0</v>
      </c>
      <c r="H269" s="195">
        <v>0</v>
      </c>
      <c r="I269" s="201">
        <v>0</v>
      </c>
      <c r="J269" s="195">
        <v>0</v>
      </c>
      <c r="K269" s="201">
        <v>0</v>
      </c>
      <c r="L269" s="195">
        <v>0</v>
      </c>
      <c r="M269" s="201">
        <v>0</v>
      </c>
      <c r="N269" s="195">
        <v>0</v>
      </c>
      <c r="O269" s="201">
        <v>0</v>
      </c>
      <c r="P269" s="195">
        <v>0</v>
      </c>
      <c r="Q269" s="201">
        <v>0</v>
      </c>
      <c r="R269" s="195">
        <v>0</v>
      </c>
      <c r="S269" s="201">
        <v>0</v>
      </c>
      <c r="T269" s="195">
        <v>12</v>
      </c>
      <c r="U269" s="201">
        <v>0</v>
      </c>
      <c r="V269" s="2"/>
      <c r="W269" s="2"/>
    </row>
    <row r="270" spans="1:23" x14ac:dyDescent="0.2">
      <c r="A270" s="313" t="s">
        <v>31</v>
      </c>
      <c r="B270" s="195">
        <v>3</v>
      </c>
      <c r="C270" s="201">
        <v>0</v>
      </c>
      <c r="D270" s="195">
        <v>2</v>
      </c>
      <c r="E270" s="201">
        <v>0</v>
      </c>
      <c r="F270" s="195">
        <v>0</v>
      </c>
      <c r="G270" s="201">
        <v>0</v>
      </c>
      <c r="H270" s="195">
        <v>0</v>
      </c>
      <c r="I270" s="201">
        <v>0</v>
      </c>
      <c r="J270" s="195">
        <v>0</v>
      </c>
      <c r="K270" s="201">
        <v>0</v>
      </c>
      <c r="L270" s="195">
        <v>0</v>
      </c>
      <c r="M270" s="201">
        <v>0</v>
      </c>
      <c r="N270" s="195">
        <v>0</v>
      </c>
      <c r="O270" s="201">
        <v>0</v>
      </c>
      <c r="P270" s="195">
        <v>0</v>
      </c>
      <c r="Q270" s="201">
        <v>0</v>
      </c>
      <c r="R270" s="195">
        <v>0</v>
      </c>
      <c r="S270" s="201">
        <v>0</v>
      </c>
      <c r="T270" s="195">
        <v>5</v>
      </c>
      <c r="U270" s="201">
        <v>0</v>
      </c>
      <c r="V270" s="2"/>
      <c r="W270" s="2"/>
    </row>
    <row r="271" spans="1:23" x14ac:dyDescent="0.2">
      <c r="A271" s="313" t="s">
        <v>32</v>
      </c>
      <c r="B271" s="195">
        <v>1</v>
      </c>
      <c r="C271" s="201">
        <v>0</v>
      </c>
      <c r="D271" s="195">
        <v>1</v>
      </c>
      <c r="E271" s="201">
        <v>0</v>
      </c>
      <c r="F271" s="195">
        <v>0</v>
      </c>
      <c r="G271" s="201">
        <v>0</v>
      </c>
      <c r="H271" s="195">
        <v>0</v>
      </c>
      <c r="I271" s="201">
        <v>0</v>
      </c>
      <c r="J271" s="195">
        <v>0</v>
      </c>
      <c r="K271" s="201">
        <v>0</v>
      </c>
      <c r="L271" s="195">
        <v>0</v>
      </c>
      <c r="M271" s="201">
        <v>0</v>
      </c>
      <c r="N271" s="195">
        <v>0</v>
      </c>
      <c r="O271" s="201">
        <v>0</v>
      </c>
      <c r="P271" s="195">
        <v>0</v>
      </c>
      <c r="Q271" s="201">
        <v>0</v>
      </c>
      <c r="R271" s="195">
        <v>0</v>
      </c>
      <c r="S271" s="201">
        <v>0</v>
      </c>
      <c r="T271" s="195">
        <v>2</v>
      </c>
      <c r="U271" s="201">
        <v>0</v>
      </c>
      <c r="V271" s="2"/>
      <c r="W271" s="2"/>
    </row>
    <row r="272" spans="1:23" x14ac:dyDescent="0.2">
      <c r="A272" s="313" t="s">
        <v>33</v>
      </c>
      <c r="B272" s="195">
        <v>2</v>
      </c>
      <c r="C272" s="201">
        <v>0</v>
      </c>
      <c r="D272" s="195">
        <v>2</v>
      </c>
      <c r="E272" s="201">
        <v>0</v>
      </c>
      <c r="F272" s="195">
        <v>0</v>
      </c>
      <c r="G272" s="201">
        <v>0</v>
      </c>
      <c r="H272" s="195">
        <v>1</v>
      </c>
      <c r="I272" s="201">
        <v>0</v>
      </c>
      <c r="J272" s="195">
        <v>0</v>
      </c>
      <c r="K272" s="201">
        <v>0</v>
      </c>
      <c r="L272" s="195">
        <v>0</v>
      </c>
      <c r="M272" s="201">
        <v>0</v>
      </c>
      <c r="N272" s="195">
        <v>0</v>
      </c>
      <c r="O272" s="201">
        <v>0</v>
      </c>
      <c r="P272" s="195">
        <v>0</v>
      </c>
      <c r="Q272" s="201">
        <v>0</v>
      </c>
      <c r="R272" s="195">
        <v>0</v>
      </c>
      <c r="S272" s="201">
        <v>0</v>
      </c>
      <c r="T272" s="195">
        <v>5</v>
      </c>
      <c r="U272" s="201">
        <v>0</v>
      </c>
      <c r="V272" s="2"/>
      <c r="W272" s="2"/>
    </row>
    <row r="273" spans="1:23" x14ac:dyDescent="0.2">
      <c r="A273" s="313" t="s">
        <v>34</v>
      </c>
      <c r="B273" s="195">
        <v>3</v>
      </c>
      <c r="C273" s="201">
        <v>0</v>
      </c>
      <c r="D273" s="195">
        <v>1</v>
      </c>
      <c r="E273" s="201">
        <v>0</v>
      </c>
      <c r="F273" s="195">
        <v>0</v>
      </c>
      <c r="G273" s="201">
        <v>0</v>
      </c>
      <c r="H273" s="195">
        <v>0</v>
      </c>
      <c r="I273" s="201">
        <v>0</v>
      </c>
      <c r="J273" s="195">
        <v>0</v>
      </c>
      <c r="K273" s="201">
        <v>0</v>
      </c>
      <c r="L273" s="195">
        <v>0</v>
      </c>
      <c r="M273" s="201">
        <v>0</v>
      </c>
      <c r="N273" s="195">
        <v>0</v>
      </c>
      <c r="O273" s="201">
        <v>0</v>
      </c>
      <c r="P273" s="195">
        <v>0</v>
      </c>
      <c r="Q273" s="201">
        <v>0</v>
      </c>
      <c r="R273" s="195">
        <v>0</v>
      </c>
      <c r="S273" s="201">
        <v>0</v>
      </c>
      <c r="T273" s="195">
        <v>4</v>
      </c>
      <c r="U273" s="201">
        <v>0</v>
      </c>
      <c r="V273" s="2"/>
      <c r="W273" s="2"/>
    </row>
    <row r="274" spans="1:23" x14ac:dyDescent="0.2">
      <c r="A274" s="313" t="s">
        <v>35</v>
      </c>
      <c r="B274" s="195">
        <v>4</v>
      </c>
      <c r="C274" s="201">
        <v>0</v>
      </c>
      <c r="D274" s="195">
        <v>9</v>
      </c>
      <c r="E274" s="201">
        <v>0</v>
      </c>
      <c r="F274" s="195">
        <v>0</v>
      </c>
      <c r="G274" s="201">
        <v>0</v>
      </c>
      <c r="H274" s="195">
        <v>0</v>
      </c>
      <c r="I274" s="201">
        <v>0</v>
      </c>
      <c r="J274" s="195">
        <v>0</v>
      </c>
      <c r="K274" s="201">
        <v>0</v>
      </c>
      <c r="L274" s="195">
        <v>0</v>
      </c>
      <c r="M274" s="201">
        <v>0</v>
      </c>
      <c r="N274" s="195">
        <v>0</v>
      </c>
      <c r="O274" s="201">
        <v>0</v>
      </c>
      <c r="P274" s="195">
        <v>0</v>
      </c>
      <c r="Q274" s="201">
        <v>0</v>
      </c>
      <c r="R274" s="195">
        <v>0</v>
      </c>
      <c r="S274" s="201">
        <v>0</v>
      </c>
      <c r="T274" s="195">
        <v>13</v>
      </c>
      <c r="U274" s="201">
        <v>0</v>
      </c>
      <c r="V274" s="2"/>
      <c r="W274" s="2"/>
    </row>
    <row r="275" spans="1:23" x14ac:dyDescent="0.2">
      <c r="A275" s="313" t="s">
        <v>36</v>
      </c>
      <c r="B275" s="195">
        <v>18</v>
      </c>
      <c r="C275" s="201">
        <v>0</v>
      </c>
      <c r="D275" s="195">
        <v>11</v>
      </c>
      <c r="E275" s="201">
        <v>1</v>
      </c>
      <c r="F275" s="195">
        <v>0</v>
      </c>
      <c r="G275" s="201">
        <v>0</v>
      </c>
      <c r="H275" s="195">
        <v>1</v>
      </c>
      <c r="I275" s="201">
        <v>0</v>
      </c>
      <c r="J275" s="195">
        <v>0</v>
      </c>
      <c r="K275" s="201">
        <v>0</v>
      </c>
      <c r="L275" s="195">
        <v>0</v>
      </c>
      <c r="M275" s="201">
        <v>0</v>
      </c>
      <c r="N275" s="195">
        <v>0</v>
      </c>
      <c r="O275" s="201">
        <v>0</v>
      </c>
      <c r="P275" s="195">
        <v>0</v>
      </c>
      <c r="Q275" s="201">
        <v>0</v>
      </c>
      <c r="R275" s="195">
        <v>0</v>
      </c>
      <c r="S275" s="201">
        <v>0</v>
      </c>
      <c r="T275" s="195">
        <v>30</v>
      </c>
      <c r="U275" s="201">
        <v>1</v>
      </c>
      <c r="V275" s="2"/>
      <c r="W275" s="2"/>
    </row>
    <row r="276" spans="1:23" x14ac:dyDescent="0.2">
      <c r="A276" s="313" t="s">
        <v>37</v>
      </c>
      <c r="B276" s="195">
        <v>26</v>
      </c>
      <c r="C276" s="201">
        <v>0</v>
      </c>
      <c r="D276" s="195">
        <v>13</v>
      </c>
      <c r="E276" s="201">
        <v>0</v>
      </c>
      <c r="F276" s="195">
        <v>3</v>
      </c>
      <c r="G276" s="201">
        <v>0</v>
      </c>
      <c r="H276" s="195">
        <v>0</v>
      </c>
      <c r="I276" s="201">
        <v>0</v>
      </c>
      <c r="J276" s="195">
        <v>0</v>
      </c>
      <c r="K276" s="201">
        <v>0</v>
      </c>
      <c r="L276" s="195">
        <v>0</v>
      </c>
      <c r="M276" s="201">
        <v>0</v>
      </c>
      <c r="N276" s="195">
        <v>0</v>
      </c>
      <c r="O276" s="201">
        <v>0</v>
      </c>
      <c r="P276" s="195">
        <v>0</v>
      </c>
      <c r="Q276" s="201">
        <v>0</v>
      </c>
      <c r="R276" s="195">
        <v>0</v>
      </c>
      <c r="S276" s="201">
        <v>0</v>
      </c>
      <c r="T276" s="195">
        <v>42</v>
      </c>
      <c r="U276" s="201">
        <v>0</v>
      </c>
      <c r="V276" s="2"/>
      <c r="W276" s="2"/>
    </row>
    <row r="277" spans="1:23" x14ac:dyDescent="0.2">
      <c r="A277" s="313" t="s">
        <v>38</v>
      </c>
      <c r="B277" s="195">
        <v>27</v>
      </c>
      <c r="C277" s="201">
        <v>1</v>
      </c>
      <c r="D277" s="195">
        <v>19</v>
      </c>
      <c r="E277" s="201">
        <v>0</v>
      </c>
      <c r="F277" s="195">
        <v>1</v>
      </c>
      <c r="G277" s="201">
        <v>0</v>
      </c>
      <c r="H277" s="195">
        <v>0</v>
      </c>
      <c r="I277" s="201">
        <v>0</v>
      </c>
      <c r="J277" s="195">
        <v>0</v>
      </c>
      <c r="K277" s="201">
        <v>0</v>
      </c>
      <c r="L277" s="195">
        <v>0</v>
      </c>
      <c r="M277" s="201">
        <v>0</v>
      </c>
      <c r="N277" s="195">
        <v>0</v>
      </c>
      <c r="O277" s="201">
        <v>0</v>
      </c>
      <c r="P277" s="195">
        <v>0</v>
      </c>
      <c r="Q277" s="201">
        <v>0</v>
      </c>
      <c r="R277" s="195">
        <v>0</v>
      </c>
      <c r="S277" s="201">
        <v>0</v>
      </c>
      <c r="T277" s="195">
        <v>47</v>
      </c>
      <c r="U277" s="201">
        <v>1</v>
      </c>
      <c r="V277" s="2"/>
      <c r="W277" s="2"/>
    </row>
    <row r="278" spans="1:23" x14ac:dyDescent="0.2">
      <c r="A278" s="313" t="s">
        <v>39</v>
      </c>
      <c r="B278" s="195">
        <v>29</v>
      </c>
      <c r="C278" s="201">
        <v>2</v>
      </c>
      <c r="D278" s="195">
        <v>19</v>
      </c>
      <c r="E278" s="201">
        <v>0</v>
      </c>
      <c r="F278" s="195">
        <v>0</v>
      </c>
      <c r="G278" s="201">
        <v>0</v>
      </c>
      <c r="H278" s="195">
        <v>0</v>
      </c>
      <c r="I278" s="201">
        <v>0</v>
      </c>
      <c r="J278" s="195">
        <v>0</v>
      </c>
      <c r="K278" s="201">
        <v>0</v>
      </c>
      <c r="L278" s="195">
        <v>0</v>
      </c>
      <c r="M278" s="201">
        <v>0</v>
      </c>
      <c r="N278" s="195">
        <v>0</v>
      </c>
      <c r="O278" s="201">
        <v>0</v>
      </c>
      <c r="P278" s="195">
        <v>0</v>
      </c>
      <c r="Q278" s="201">
        <v>0</v>
      </c>
      <c r="R278" s="195">
        <v>0</v>
      </c>
      <c r="S278" s="201">
        <v>0</v>
      </c>
      <c r="T278" s="195">
        <v>48</v>
      </c>
      <c r="U278" s="201">
        <v>2</v>
      </c>
      <c r="V278" s="2"/>
      <c r="W278" s="2"/>
    </row>
    <row r="279" spans="1:23" x14ac:dyDescent="0.2">
      <c r="A279" s="313" t="s">
        <v>40</v>
      </c>
      <c r="B279" s="195">
        <v>33</v>
      </c>
      <c r="C279" s="201">
        <v>2</v>
      </c>
      <c r="D279" s="195">
        <v>20</v>
      </c>
      <c r="E279" s="201">
        <v>0</v>
      </c>
      <c r="F279" s="195">
        <v>2</v>
      </c>
      <c r="G279" s="201">
        <v>0</v>
      </c>
      <c r="H279" s="195">
        <v>0</v>
      </c>
      <c r="I279" s="201">
        <v>0</v>
      </c>
      <c r="J279" s="195">
        <v>0</v>
      </c>
      <c r="K279" s="201">
        <v>0</v>
      </c>
      <c r="L279" s="195">
        <v>0</v>
      </c>
      <c r="M279" s="201">
        <v>0</v>
      </c>
      <c r="N279" s="195">
        <v>0</v>
      </c>
      <c r="O279" s="201">
        <v>0</v>
      </c>
      <c r="P279" s="195">
        <v>0</v>
      </c>
      <c r="Q279" s="201">
        <v>0</v>
      </c>
      <c r="R279" s="195">
        <v>0</v>
      </c>
      <c r="S279" s="201">
        <v>0</v>
      </c>
      <c r="T279" s="195">
        <v>55</v>
      </c>
      <c r="U279" s="201">
        <v>2</v>
      </c>
      <c r="V279" s="2"/>
      <c r="W279" s="2"/>
    </row>
    <row r="280" spans="1:23" x14ac:dyDescent="0.2">
      <c r="A280" s="313" t="s">
        <v>41</v>
      </c>
      <c r="B280" s="195">
        <v>27</v>
      </c>
      <c r="C280" s="201">
        <v>0</v>
      </c>
      <c r="D280" s="195">
        <v>26</v>
      </c>
      <c r="E280" s="201">
        <v>0</v>
      </c>
      <c r="F280" s="195">
        <v>5</v>
      </c>
      <c r="G280" s="201">
        <v>0</v>
      </c>
      <c r="H280" s="195">
        <v>0</v>
      </c>
      <c r="I280" s="201">
        <v>0</v>
      </c>
      <c r="J280" s="195">
        <v>0</v>
      </c>
      <c r="K280" s="201">
        <v>0</v>
      </c>
      <c r="L280" s="195">
        <v>0</v>
      </c>
      <c r="M280" s="201">
        <v>0</v>
      </c>
      <c r="N280" s="195">
        <v>0</v>
      </c>
      <c r="O280" s="201">
        <v>0</v>
      </c>
      <c r="P280" s="195">
        <v>0</v>
      </c>
      <c r="Q280" s="201">
        <v>0</v>
      </c>
      <c r="R280" s="195">
        <v>0</v>
      </c>
      <c r="S280" s="201">
        <v>0</v>
      </c>
      <c r="T280" s="195">
        <v>58</v>
      </c>
      <c r="U280" s="201">
        <v>0</v>
      </c>
      <c r="V280" s="2"/>
      <c r="W280" s="2"/>
    </row>
    <row r="281" spans="1:23" x14ac:dyDescent="0.2">
      <c r="A281" s="313" t="s">
        <v>42</v>
      </c>
      <c r="B281" s="195">
        <v>31</v>
      </c>
      <c r="C281" s="201">
        <v>1</v>
      </c>
      <c r="D281" s="195">
        <v>30</v>
      </c>
      <c r="E281" s="201">
        <v>0</v>
      </c>
      <c r="F281" s="195">
        <v>5</v>
      </c>
      <c r="G281" s="201">
        <v>0</v>
      </c>
      <c r="H281" s="195">
        <v>0</v>
      </c>
      <c r="I281" s="201">
        <v>0</v>
      </c>
      <c r="J281" s="195">
        <v>0</v>
      </c>
      <c r="K281" s="201">
        <v>0</v>
      </c>
      <c r="L281" s="195">
        <v>0</v>
      </c>
      <c r="M281" s="201">
        <v>0</v>
      </c>
      <c r="N281" s="195">
        <v>0</v>
      </c>
      <c r="O281" s="201">
        <v>0</v>
      </c>
      <c r="P281" s="195">
        <v>0</v>
      </c>
      <c r="Q281" s="201">
        <v>0</v>
      </c>
      <c r="R281" s="195">
        <v>0</v>
      </c>
      <c r="S281" s="201">
        <v>0</v>
      </c>
      <c r="T281" s="195">
        <v>66</v>
      </c>
      <c r="U281" s="201">
        <v>1</v>
      </c>
      <c r="V281" s="2"/>
      <c r="W281" s="2"/>
    </row>
    <row r="282" spans="1:23" x14ac:dyDescent="0.2">
      <c r="A282" s="313" t="s">
        <v>43</v>
      </c>
      <c r="B282" s="195">
        <v>29</v>
      </c>
      <c r="C282" s="201">
        <v>1</v>
      </c>
      <c r="D282" s="195">
        <v>39</v>
      </c>
      <c r="E282" s="201">
        <v>0</v>
      </c>
      <c r="F282" s="195">
        <v>2</v>
      </c>
      <c r="G282" s="201">
        <v>0</v>
      </c>
      <c r="H282" s="195">
        <v>0</v>
      </c>
      <c r="I282" s="201">
        <v>0</v>
      </c>
      <c r="J282" s="195">
        <v>0</v>
      </c>
      <c r="K282" s="201">
        <v>0</v>
      </c>
      <c r="L282" s="195">
        <v>0</v>
      </c>
      <c r="M282" s="201">
        <v>0</v>
      </c>
      <c r="N282" s="195">
        <v>0</v>
      </c>
      <c r="O282" s="201">
        <v>0</v>
      </c>
      <c r="P282" s="195">
        <v>0</v>
      </c>
      <c r="Q282" s="201">
        <v>0</v>
      </c>
      <c r="R282" s="195">
        <v>0</v>
      </c>
      <c r="S282" s="201">
        <v>0</v>
      </c>
      <c r="T282" s="195">
        <v>70</v>
      </c>
      <c r="U282" s="201">
        <v>1</v>
      </c>
      <c r="V282" s="2"/>
      <c r="W282" s="2"/>
    </row>
    <row r="283" spans="1:23" x14ac:dyDescent="0.2">
      <c r="A283" s="313" t="s">
        <v>44</v>
      </c>
      <c r="B283" s="195">
        <v>22</v>
      </c>
      <c r="C283" s="201">
        <v>0</v>
      </c>
      <c r="D283" s="195">
        <v>34</v>
      </c>
      <c r="E283" s="201">
        <v>1</v>
      </c>
      <c r="F283" s="195">
        <v>8</v>
      </c>
      <c r="G283" s="201">
        <v>0</v>
      </c>
      <c r="H283" s="195">
        <v>1</v>
      </c>
      <c r="I283" s="201">
        <v>0</v>
      </c>
      <c r="J283" s="195">
        <v>0</v>
      </c>
      <c r="K283" s="201">
        <v>0</v>
      </c>
      <c r="L283" s="195">
        <v>0</v>
      </c>
      <c r="M283" s="201">
        <v>0</v>
      </c>
      <c r="N283" s="195">
        <v>0</v>
      </c>
      <c r="O283" s="201">
        <v>0</v>
      </c>
      <c r="P283" s="195">
        <v>0</v>
      </c>
      <c r="Q283" s="201">
        <v>0</v>
      </c>
      <c r="R283" s="195">
        <v>0</v>
      </c>
      <c r="S283" s="201">
        <v>0</v>
      </c>
      <c r="T283" s="195">
        <v>65</v>
      </c>
      <c r="U283" s="201">
        <v>1</v>
      </c>
      <c r="V283" s="2"/>
      <c r="W283" s="2"/>
    </row>
    <row r="284" spans="1:23" x14ac:dyDescent="0.2">
      <c r="A284" s="313" t="s">
        <v>45</v>
      </c>
      <c r="B284" s="195">
        <v>52</v>
      </c>
      <c r="C284" s="201">
        <v>2</v>
      </c>
      <c r="D284" s="195">
        <v>56</v>
      </c>
      <c r="E284" s="201">
        <v>2</v>
      </c>
      <c r="F284" s="195">
        <v>8</v>
      </c>
      <c r="G284" s="201">
        <v>0</v>
      </c>
      <c r="H284" s="195">
        <v>1</v>
      </c>
      <c r="I284" s="201">
        <v>0</v>
      </c>
      <c r="J284" s="195">
        <v>0</v>
      </c>
      <c r="K284" s="201">
        <v>0</v>
      </c>
      <c r="L284" s="195">
        <v>0</v>
      </c>
      <c r="M284" s="201">
        <v>0</v>
      </c>
      <c r="N284" s="195">
        <v>0</v>
      </c>
      <c r="O284" s="201">
        <v>0</v>
      </c>
      <c r="P284" s="195">
        <v>0</v>
      </c>
      <c r="Q284" s="201">
        <v>0</v>
      </c>
      <c r="R284" s="195">
        <v>0</v>
      </c>
      <c r="S284" s="201">
        <v>0</v>
      </c>
      <c r="T284" s="195">
        <v>117</v>
      </c>
      <c r="U284" s="201">
        <v>4</v>
      </c>
      <c r="V284" s="2"/>
      <c r="W284" s="2"/>
    </row>
    <row r="285" spans="1:23" x14ac:dyDescent="0.2">
      <c r="A285" s="313" t="s">
        <v>46</v>
      </c>
      <c r="B285" s="195">
        <v>62</v>
      </c>
      <c r="C285" s="201">
        <v>0</v>
      </c>
      <c r="D285" s="195">
        <v>68</v>
      </c>
      <c r="E285" s="201">
        <v>0</v>
      </c>
      <c r="F285" s="195">
        <v>5</v>
      </c>
      <c r="G285" s="201">
        <v>0</v>
      </c>
      <c r="H285" s="195">
        <v>0</v>
      </c>
      <c r="I285" s="201">
        <v>0</v>
      </c>
      <c r="J285" s="195">
        <v>0</v>
      </c>
      <c r="K285" s="201">
        <v>0</v>
      </c>
      <c r="L285" s="195">
        <v>0</v>
      </c>
      <c r="M285" s="201">
        <v>0</v>
      </c>
      <c r="N285" s="195">
        <v>0</v>
      </c>
      <c r="O285" s="201">
        <v>0</v>
      </c>
      <c r="P285" s="195">
        <v>0</v>
      </c>
      <c r="Q285" s="201">
        <v>0</v>
      </c>
      <c r="R285" s="195">
        <v>0</v>
      </c>
      <c r="S285" s="201">
        <v>0</v>
      </c>
      <c r="T285" s="195">
        <v>135</v>
      </c>
      <c r="U285" s="201">
        <v>0</v>
      </c>
      <c r="V285" s="2"/>
      <c r="W285" s="2"/>
    </row>
    <row r="286" spans="1:23" x14ac:dyDescent="0.2">
      <c r="A286" s="313" t="s">
        <v>47</v>
      </c>
      <c r="B286" s="195">
        <v>66</v>
      </c>
      <c r="C286" s="201">
        <v>2</v>
      </c>
      <c r="D286" s="195">
        <v>75</v>
      </c>
      <c r="E286" s="201">
        <v>0</v>
      </c>
      <c r="F286" s="195">
        <v>8</v>
      </c>
      <c r="G286" s="201">
        <v>0</v>
      </c>
      <c r="H286" s="195">
        <v>0</v>
      </c>
      <c r="I286" s="201">
        <v>0</v>
      </c>
      <c r="J286" s="195">
        <v>0</v>
      </c>
      <c r="K286" s="201">
        <v>0</v>
      </c>
      <c r="L286" s="195">
        <v>0</v>
      </c>
      <c r="M286" s="201">
        <v>0</v>
      </c>
      <c r="N286" s="195">
        <v>0</v>
      </c>
      <c r="O286" s="201">
        <v>0</v>
      </c>
      <c r="P286" s="195">
        <v>0</v>
      </c>
      <c r="Q286" s="201">
        <v>0</v>
      </c>
      <c r="R286" s="195">
        <v>0</v>
      </c>
      <c r="S286" s="201">
        <v>0</v>
      </c>
      <c r="T286" s="195">
        <v>149</v>
      </c>
      <c r="U286" s="201">
        <v>2</v>
      </c>
      <c r="V286" s="2"/>
      <c r="W286" s="2"/>
    </row>
    <row r="287" spans="1:23" x14ac:dyDescent="0.2">
      <c r="A287" s="313" t="s">
        <v>48</v>
      </c>
      <c r="B287" s="195">
        <v>35</v>
      </c>
      <c r="C287" s="201">
        <v>1</v>
      </c>
      <c r="D287" s="195">
        <v>52</v>
      </c>
      <c r="E287" s="201">
        <v>0</v>
      </c>
      <c r="F287" s="195">
        <v>4</v>
      </c>
      <c r="G287" s="201">
        <v>0</v>
      </c>
      <c r="H287" s="195">
        <v>0</v>
      </c>
      <c r="I287" s="201">
        <v>0</v>
      </c>
      <c r="J287" s="195">
        <v>0</v>
      </c>
      <c r="K287" s="201">
        <v>0</v>
      </c>
      <c r="L287" s="195">
        <v>0</v>
      </c>
      <c r="M287" s="201">
        <v>0</v>
      </c>
      <c r="N287" s="195">
        <v>0</v>
      </c>
      <c r="O287" s="201">
        <v>0</v>
      </c>
      <c r="P287" s="195">
        <v>0</v>
      </c>
      <c r="Q287" s="201">
        <v>0</v>
      </c>
      <c r="R287" s="195">
        <v>0</v>
      </c>
      <c r="S287" s="201">
        <v>0</v>
      </c>
      <c r="T287" s="195">
        <v>91</v>
      </c>
      <c r="U287" s="201">
        <v>1</v>
      </c>
      <c r="V287" s="2"/>
      <c r="W287" s="2"/>
    </row>
    <row r="288" spans="1:23" x14ac:dyDescent="0.2">
      <c r="A288" s="313" t="s">
        <v>49</v>
      </c>
      <c r="B288" s="195">
        <v>16</v>
      </c>
      <c r="C288" s="201">
        <v>0</v>
      </c>
      <c r="D288" s="195">
        <v>29</v>
      </c>
      <c r="E288" s="201">
        <v>1</v>
      </c>
      <c r="F288" s="195">
        <v>3</v>
      </c>
      <c r="G288" s="201">
        <v>0</v>
      </c>
      <c r="H288" s="195">
        <v>0</v>
      </c>
      <c r="I288" s="201">
        <v>0</v>
      </c>
      <c r="J288" s="195">
        <v>0</v>
      </c>
      <c r="K288" s="201">
        <v>0</v>
      </c>
      <c r="L288" s="195">
        <v>0</v>
      </c>
      <c r="M288" s="201">
        <v>0</v>
      </c>
      <c r="N288" s="195">
        <v>0</v>
      </c>
      <c r="O288" s="201">
        <v>0</v>
      </c>
      <c r="P288" s="195">
        <v>0</v>
      </c>
      <c r="Q288" s="201">
        <v>0</v>
      </c>
      <c r="R288" s="195">
        <v>0</v>
      </c>
      <c r="S288" s="201">
        <v>0</v>
      </c>
      <c r="T288" s="195">
        <v>48</v>
      </c>
      <c r="U288" s="201">
        <v>1</v>
      </c>
      <c r="V288" s="2"/>
      <c r="W288" s="2"/>
    </row>
    <row r="289" spans="1:23" x14ac:dyDescent="0.2">
      <c r="A289" s="313" t="s">
        <v>50</v>
      </c>
      <c r="B289" s="195">
        <v>13</v>
      </c>
      <c r="C289" s="201">
        <v>0</v>
      </c>
      <c r="D289" s="195">
        <v>18</v>
      </c>
      <c r="E289" s="201">
        <v>0</v>
      </c>
      <c r="F289" s="195">
        <v>3</v>
      </c>
      <c r="G289" s="201">
        <v>0</v>
      </c>
      <c r="H289" s="195">
        <v>0</v>
      </c>
      <c r="I289" s="201">
        <v>0</v>
      </c>
      <c r="J289" s="195">
        <v>0</v>
      </c>
      <c r="K289" s="201">
        <v>0</v>
      </c>
      <c r="L289" s="195">
        <v>0</v>
      </c>
      <c r="M289" s="201">
        <v>0</v>
      </c>
      <c r="N289" s="195">
        <v>0</v>
      </c>
      <c r="O289" s="201">
        <v>0</v>
      </c>
      <c r="P289" s="195">
        <v>0</v>
      </c>
      <c r="Q289" s="201">
        <v>0</v>
      </c>
      <c r="R289" s="195">
        <v>0</v>
      </c>
      <c r="S289" s="201">
        <v>0</v>
      </c>
      <c r="T289" s="195">
        <v>34</v>
      </c>
      <c r="U289" s="201">
        <v>0</v>
      </c>
      <c r="V289" s="2"/>
      <c r="W289" s="2"/>
    </row>
    <row r="290" spans="1:23" x14ac:dyDescent="0.2">
      <c r="A290" s="313" t="s">
        <v>51</v>
      </c>
      <c r="B290" s="195">
        <v>7</v>
      </c>
      <c r="C290" s="201">
        <v>0</v>
      </c>
      <c r="D290" s="195">
        <v>10</v>
      </c>
      <c r="E290" s="201">
        <v>0</v>
      </c>
      <c r="F290" s="195">
        <v>1</v>
      </c>
      <c r="G290" s="201">
        <v>0</v>
      </c>
      <c r="H290" s="195">
        <v>0</v>
      </c>
      <c r="I290" s="201">
        <v>0</v>
      </c>
      <c r="J290" s="195">
        <v>0</v>
      </c>
      <c r="K290" s="201">
        <v>0</v>
      </c>
      <c r="L290" s="195">
        <v>0</v>
      </c>
      <c r="M290" s="201">
        <v>0</v>
      </c>
      <c r="N290" s="195">
        <v>0</v>
      </c>
      <c r="O290" s="201">
        <v>0</v>
      </c>
      <c r="P290" s="195">
        <v>0</v>
      </c>
      <c r="Q290" s="201">
        <v>0</v>
      </c>
      <c r="R290" s="195">
        <v>0</v>
      </c>
      <c r="S290" s="201">
        <v>0</v>
      </c>
      <c r="T290" s="195">
        <v>18</v>
      </c>
      <c r="U290" s="201">
        <v>0</v>
      </c>
      <c r="V290" s="2"/>
      <c r="W290" s="2"/>
    </row>
    <row r="291" spans="1:23" ht="10.5" thickBot="1" x14ac:dyDescent="0.25">
      <c r="A291" s="311" t="s">
        <v>52</v>
      </c>
      <c r="B291" s="195">
        <v>10</v>
      </c>
      <c r="C291" s="201">
        <v>0</v>
      </c>
      <c r="D291" s="195">
        <v>6</v>
      </c>
      <c r="E291" s="201">
        <v>0</v>
      </c>
      <c r="F291" s="195">
        <v>2</v>
      </c>
      <c r="G291" s="201">
        <v>0</v>
      </c>
      <c r="H291" s="195">
        <v>0</v>
      </c>
      <c r="I291" s="201">
        <v>0</v>
      </c>
      <c r="J291" s="195">
        <v>0</v>
      </c>
      <c r="K291" s="201">
        <v>0</v>
      </c>
      <c r="L291" s="195">
        <v>0</v>
      </c>
      <c r="M291" s="201">
        <v>0</v>
      </c>
      <c r="N291" s="195">
        <v>0</v>
      </c>
      <c r="O291" s="201">
        <v>0</v>
      </c>
      <c r="P291" s="195">
        <v>0</v>
      </c>
      <c r="Q291" s="201">
        <v>0</v>
      </c>
      <c r="R291" s="195">
        <v>0</v>
      </c>
      <c r="S291" s="201">
        <v>0</v>
      </c>
      <c r="T291" s="195">
        <v>18</v>
      </c>
      <c r="U291" s="201">
        <v>0</v>
      </c>
      <c r="V291" s="2"/>
      <c r="W291" s="2"/>
    </row>
    <row r="292" spans="1:23" ht="11" thickTop="1" thickBot="1" x14ac:dyDescent="0.25">
      <c r="A292" s="312" t="s">
        <v>53</v>
      </c>
      <c r="B292" s="196">
        <v>522</v>
      </c>
      <c r="C292" s="202">
        <v>12</v>
      </c>
      <c r="D292" s="196">
        <v>550</v>
      </c>
      <c r="E292" s="202">
        <v>5</v>
      </c>
      <c r="F292" s="196">
        <v>63</v>
      </c>
      <c r="G292" s="202">
        <v>0</v>
      </c>
      <c r="H292" s="196">
        <v>4</v>
      </c>
      <c r="I292" s="202">
        <v>0</v>
      </c>
      <c r="J292" s="196">
        <v>0</v>
      </c>
      <c r="K292" s="202">
        <v>0</v>
      </c>
      <c r="L292" s="196">
        <v>0</v>
      </c>
      <c r="M292" s="202">
        <v>0</v>
      </c>
      <c r="N292" s="196">
        <v>0</v>
      </c>
      <c r="O292" s="202">
        <v>0</v>
      </c>
      <c r="P292" s="196">
        <v>0</v>
      </c>
      <c r="Q292" s="202">
        <v>0</v>
      </c>
      <c r="R292" s="196">
        <v>0</v>
      </c>
      <c r="S292" s="202">
        <v>0</v>
      </c>
      <c r="T292" s="196">
        <v>1139</v>
      </c>
      <c r="U292" s="202">
        <v>17</v>
      </c>
      <c r="V292" s="2"/>
      <c r="W292" s="2"/>
    </row>
    <row r="293" spans="1:23" ht="10.5" thickTop="1" x14ac:dyDescent="0.2">
      <c r="A293" s="313" t="s">
        <v>125</v>
      </c>
      <c r="B293" s="197">
        <v>0.45829675153643545</v>
      </c>
      <c r="C293" s="203">
        <v>1.0535557506584723E-2</v>
      </c>
      <c r="D293" s="197">
        <v>0.48287971905179983</v>
      </c>
      <c r="E293" s="203">
        <v>4.3898156277436349E-3</v>
      </c>
      <c r="F293" s="197">
        <v>5.5311676909569799E-2</v>
      </c>
      <c r="G293" s="203">
        <v>0</v>
      </c>
      <c r="H293" s="197">
        <v>3.5118525021949078E-3</v>
      </c>
      <c r="I293" s="203">
        <v>0</v>
      </c>
      <c r="J293" s="197">
        <v>0</v>
      </c>
      <c r="K293" s="203">
        <v>0</v>
      </c>
      <c r="L293" s="197">
        <v>0</v>
      </c>
      <c r="M293" s="203">
        <v>0</v>
      </c>
      <c r="N293" s="197">
        <v>0</v>
      </c>
      <c r="O293" s="203">
        <v>0</v>
      </c>
      <c r="P293" s="197">
        <v>0</v>
      </c>
      <c r="Q293" s="203">
        <v>0</v>
      </c>
      <c r="R293" s="197">
        <v>0</v>
      </c>
      <c r="S293" s="203">
        <v>0</v>
      </c>
      <c r="T293" s="197">
        <v>1</v>
      </c>
      <c r="U293" s="203">
        <v>1.4925373134328358E-2</v>
      </c>
      <c r="V293" s="2"/>
      <c r="W293" s="2"/>
    </row>
    <row r="294" spans="1:23" x14ac:dyDescent="0.2">
      <c r="A294" s="313" t="s">
        <v>111</v>
      </c>
      <c r="B294" s="198">
        <v>477</v>
      </c>
      <c r="C294" s="204">
        <v>12</v>
      </c>
      <c r="D294" s="198">
        <v>500</v>
      </c>
      <c r="E294" s="204">
        <v>5</v>
      </c>
      <c r="F294" s="198">
        <v>54</v>
      </c>
      <c r="G294" s="204">
        <v>0</v>
      </c>
      <c r="H294" s="198">
        <v>3</v>
      </c>
      <c r="I294" s="204">
        <v>0</v>
      </c>
      <c r="J294" s="198">
        <v>0</v>
      </c>
      <c r="K294" s="204">
        <v>0</v>
      </c>
      <c r="L294" s="198">
        <v>0</v>
      </c>
      <c r="M294" s="204">
        <v>0</v>
      </c>
      <c r="N294" s="198">
        <v>0</v>
      </c>
      <c r="O294" s="204">
        <v>0</v>
      </c>
      <c r="P294" s="198">
        <v>0</v>
      </c>
      <c r="Q294" s="204">
        <v>0</v>
      </c>
      <c r="R294" s="198">
        <v>0</v>
      </c>
      <c r="S294" s="204">
        <v>0</v>
      </c>
      <c r="T294" s="198">
        <v>1034</v>
      </c>
      <c r="U294" s="204">
        <v>17</v>
      </c>
      <c r="V294" s="2"/>
      <c r="W294" s="2"/>
    </row>
    <row r="295" spans="1:23" ht="10.5" thickBot="1" x14ac:dyDescent="0.25">
      <c r="A295" s="311" t="s">
        <v>112</v>
      </c>
      <c r="B295" s="199">
        <v>45</v>
      </c>
      <c r="C295" s="205">
        <v>0</v>
      </c>
      <c r="D295" s="199">
        <v>50</v>
      </c>
      <c r="E295" s="205">
        <v>0</v>
      </c>
      <c r="F295" s="199">
        <v>9</v>
      </c>
      <c r="G295" s="205">
        <v>0</v>
      </c>
      <c r="H295" s="199">
        <v>1</v>
      </c>
      <c r="I295" s="205">
        <v>0</v>
      </c>
      <c r="J295" s="199">
        <v>0</v>
      </c>
      <c r="K295" s="205">
        <v>0</v>
      </c>
      <c r="L295" s="199">
        <v>0</v>
      </c>
      <c r="M295" s="205">
        <v>0</v>
      </c>
      <c r="N295" s="199">
        <v>0</v>
      </c>
      <c r="O295" s="205">
        <v>0</v>
      </c>
      <c r="P295" s="199">
        <v>0</v>
      </c>
      <c r="Q295" s="205">
        <v>0</v>
      </c>
      <c r="R295" s="199">
        <v>0</v>
      </c>
      <c r="S295" s="205">
        <v>0</v>
      </c>
      <c r="T295" s="199">
        <v>105</v>
      </c>
      <c r="U295" s="205">
        <v>0</v>
      </c>
      <c r="V295" s="2"/>
      <c r="W295" s="2"/>
    </row>
    <row r="296" spans="1:23" ht="14" thickTop="1" thickBot="1" x14ac:dyDescent="0.35">
      <c r="A296" s="314" t="s">
        <v>54</v>
      </c>
      <c r="B296" s="292"/>
      <c r="C296" s="293"/>
      <c r="D296" s="293"/>
      <c r="E296" s="294"/>
      <c r="F296" s="294"/>
      <c r="G296" s="295"/>
      <c r="H296" s="294" t="s">
        <v>55</v>
      </c>
      <c r="I296" s="296">
        <v>1122</v>
      </c>
      <c r="J296" s="54"/>
      <c r="K296" s="53"/>
      <c r="L296" s="60" t="s">
        <v>56</v>
      </c>
      <c r="M296" s="54">
        <v>17</v>
      </c>
      <c r="N296" s="58"/>
      <c r="O296" s="292"/>
      <c r="P296" s="295"/>
      <c r="Q296" s="297"/>
      <c r="R296" s="298" t="s">
        <v>57</v>
      </c>
      <c r="S296" s="298"/>
      <c r="T296" s="299">
        <v>1156</v>
      </c>
      <c r="U296" s="300"/>
      <c r="V296" s="2"/>
      <c r="W296" s="2"/>
    </row>
    <row r="297" spans="1:23" ht="13" thickTop="1" x14ac:dyDescent="0.25">
      <c r="A297" s="315" t="s">
        <v>58</v>
      </c>
      <c r="B297" s="33"/>
      <c r="C297" s="33"/>
      <c r="D297" s="34" t="s">
        <v>59</v>
      </c>
      <c r="E297" s="35">
        <v>26.457418788410887</v>
      </c>
      <c r="F297" s="32" t="s">
        <v>60</v>
      </c>
      <c r="G297" s="36"/>
      <c r="H297" s="34" t="s">
        <v>61</v>
      </c>
      <c r="I297" s="35">
        <v>20.882352941176471</v>
      </c>
      <c r="J297" s="32" t="s">
        <v>60</v>
      </c>
      <c r="K297" s="4"/>
      <c r="N297" s="301"/>
      <c r="O297" s="302"/>
      <c r="P297" s="302"/>
      <c r="Q297" s="302"/>
      <c r="R297" s="301"/>
      <c r="S297" s="301"/>
      <c r="T297" s="301"/>
      <c r="U297" s="301"/>
      <c r="V297" s="2"/>
      <c r="W297" s="2"/>
    </row>
    <row r="298" spans="1:23" ht="6" customHeight="1" x14ac:dyDescent="0.2">
      <c r="V298" s="2"/>
      <c r="W298" s="2"/>
    </row>
    <row r="299" spans="1:23" x14ac:dyDescent="0.2">
      <c r="V299" s="2"/>
      <c r="W299" s="2"/>
    </row>
    <row r="300" spans="1:23" x14ac:dyDescent="0.2">
      <c r="V300" s="2"/>
      <c r="W300" s="2"/>
    </row>
    <row r="301" spans="1:23" x14ac:dyDescent="0.2">
      <c r="V301" s="2"/>
      <c r="W301" s="2"/>
    </row>
    <row r="302" spans="1:23" x14ac:dyDescent="0.2">
      <c r="V302" s="2"/>
      <c r="W302" s="2"/>
    </row>
    <row r="303" spans="1:23" x14ac:dyDescent="0.2">
      <c r="V303" s="2"/>
      <c r="W303" s="2"/>
    </row>
    <row r="304" spans="1:23" x14ac:dyDescent="0.2">
      <c r="V304" s="2"/>
      <c r="W304" s="2"/>
    </row>
    <row r="305" spans="22:23" x14ac:dyDescent="0.2">
      <c r="V305" s="2"/>
      <c r="W305" s="2"/>
    </row>
    <row r="306" spans="22:23" x14ac:dyDescent="0.2">
      <c r="V306" s="2"/>
      <c r="W306" s="2"/>
    </row>
    <row r="307" spans="22:23" x14ac:dyDescent="0.2">
      <c r="V307" s="2"/>
      <c r="W307" s="2"/>
    </row>
    <row r="308" spans="22:23" x14ac:dyDescent="0.2">
      <c r="V308" s="2"/>
      <c r="W308" s="2"/>
    </row>
    <row r="309" spans="22:23" x14ac:dyDescent="0.2">
      <c r="V309" s="2"/>
      <c r="W309" s="2"/>
    </row>
    <row r="310" spans="22:23" x14ac:dyDescent="0.2">
      <c r="V310" s="2"/>
      <c r="W310" s="2"/>
    </row>
    <row r="311" spans="22:23" ht="4.9000000000000004" customHeight="1" x14ac:dyDescent="0.2">
      <c r="V311" s="2"/>
      <c r="W311" s="2"/>
    </row>
    <row r="312" spans="22:23" x14ac:dyDescent="0.2">
      <c r="V312" s="2"/>
      <c r="W312" s="2"/>
    </row>
    <row r="313" spans="22:23" x14ac:dyDescent="0.2">
      <c r="V313" s="2"/>
      <c r="W313" s="2"/>
    </row>
    <row r="314" spans="22:23" x14ac:dyDescent="0.2">
      <c r="V314" s="2"/>
      <c r="W314" s="2"/>
    </row>
    <row r="315" spans="22:23" x14ac:dyDescent="0.2">
      <c r="V315" s="2"/>
      <c r="W315" s="2"/>
    </row>
    <row r="316" spans="22:23" x14ac:dyDescent="0.2">
      <c r="V316" s="2"/>
      <c r="W316" s="2"/>
    </row>
    <row r="317" spans="22:23" x14ac:dyDescent="0.2">
      <c r="V317" s="2"/>
      <c r="W317" s="2"/>
    </row>
    <row r="318" spans="22:23" x14ac:dyDescent="0.2">
      <c r="V318" s="2"/>
      <c r="W318" s="2"/>
    </row>
    <row r="319" spans="22:23" x14ac:dyDescent="0.2">
      <c r="V319" s="2"/>
      <c r="W319" s="2"/>
    </row>
    <row r="320" spans="22:23" x14ac:dyDescent="0.2">
      <c r="V320" s="2"/>
      <c r="W320" s="2"/>
    </row>
    <row r="321" spans="1:23" x14ac:dyDescent="0.2">
      <c r="V321" s="2"/>
      <c r="W321" s="2"/>
    </row>
    <row r="322" spans="1:23" x14ac:dyDescent="0.2">
      <c r="V322" s="2"/>
      <c r="W322" s="2"/>
    </row>
    <row r="323" spans="1:23" ht="13" x14ac:dyDescent="0.3">
      <c r="A323" s="317">
        <v>3.5118525021949078E-3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V323" s="2"/>
      <c r="W323" s="2"/>
    </row>
    <row r="324" spans="1:23" ht="13" x14ac:dyDescent="0.3">
      <c r="A324" s="317"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2"/>
      <c r="W324" s="2"/>
    </row>
    <row r="325" spans="1:23" ht="10.5" thickBot="1" x14ac:dyDescent="0.25">
      <c r="V325" s="2"/>
      <c r="W325" s="2"/>
    </row>
    <row r="326" spans="1:23" ht="17" thickBot="1" x14ac:dyDescent="0.4">
      <c r="A326" s="318" t="s">
        <v>170</v>
      </c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40"/>
      <c r="V326" s="2"/>
      <c r="W326" s="2"/>
    </row>
    <row r="327" spans="1:23" ht="7.15" customHeight="1" x14ac:dyDescent="0.35">
      <c r="A327" s="319"/>
      <c r="B327" s="303"/>
      <c r="C327" s="303"/>
      <c r="D327" s="303"/>
      <c r="E327" s="303"/>
      <c r="F327" s="303"/>
      <c r="G327" s="303"/>
      <c r="H327" s="303"/>
      <c r="I327" s="303"/>
      <c r="J327" s="303"/>
      <c r="K327" s="303"/>
      <c r="L327" s="303"/>
      <c r="M327" s="303"/>
      <c r="N327" s="303"/>
      <c r="O327" s="303"/>
      <c r="P327" s="303"/>
      <c r="Q327" s="303"/>
      <c r="R327" s="303"/>
      <c r="S327" s="303"/>
      <c r="T327" s="303"/>
      <c r="U327" s="303"/>
      <c r="V327" s="2"/>
      <c r="W327" s="2"/>
    </row>
    <row r="328" spans="1:23" ht="13" x14ac:dyDescent="0.3">
      <c r="A328" s="320" t="s">
        <v>75</v>
      </c>
      <c r="E328" s="10" t="s">
        <v>168</v>
      </c>
      <c r="I328" s="4" t="s">
        <v>91</v>
      </c>
      <c r="J328" s="105" t="s">
        <v>162</v>
      </c>
      <c r="K328" s="4"/>
      <c r="L328" s="11"/>
      <c r="M328" s="4"/>
      <c r="N328" s="4"/>
      <c r="O328" s="4" t="s">
        <v>94</v>
      </c>
      <c r="P328" s="61" t="s">
        <v>161</v>
      </c>
      <c r="V328" s="2"/>
      <c r="W328" s="2"/>
    </row>
    <row r="329" spans="1:23" ht="10.5" thickBot="1" x14ac:dyDescent="0.25">
      <c r="A329" s="321" t="s">
        <v>4</v>
      </c>
      <c r="V329" s="2"/>
      <c r="W329" s="2"/>
    </row>
    <row r="330" spans="1:23" ht="10.5" thickTop="1" x14ac:dyDescent="0.2">
      <c r="A330" s="310" t="s">
        <v>5</v>
      </c>
      <c r="B330" s="281" t="s">
        <v>6</v>
      </c>
      <c r="C330" s="282"/>
      <c r="D330" s="283" t="s">
        <v>7</v>
      </c>
      <c r="E330" s="282"/>
      <c r="F330" s="283" t="s">
        <v>8</v>
      </c>
      <c r="G330" s="282"/>
      <c r="H330" s="283" t="s">
        <v>9</v>
      </c>
      <c r="I330" s="282"/>
      <c r="J330" s="283" t="s">
        <v>10</v>
      </c>
      <c r="K330" s="282"/>
      <c r="L330" s="283" t="s">
        <v>11</v>
      </c>
      <c r="M330" s="282"/>
      <c r="N330" s="283" t="s">
        <v>12</v>
      </c>
      <c r="O330" s="282"/>
      <c r="P330" s="283" t="s">
        <v>13</v>
      </c>
      <c r="Q330" s="282"/>
      <c r="R330" s="283" t="s">
        <v>14</v>
      </c>
      <c r="S330" s="284"/>
      <c r="T330" s="285" t="s">
        <v>15</v>
      </c>
      <c r="U330" s="284"/>
      <c r="V330" s="2"/>
      <c r="W330" s="2"/>
    </row>
    <row r="331" spans="1:23" ht="10.5" thickBot="1" x14ac:dyDescent="0.25">
      <c r="A331" s="311" t="s">
        <v>15</v>
      </c>
      <c r="B331" s="286" t="s">
        <v>16</v>
      </c>
      <c r="C331" s="287"/>
      <c r="D331" s="288" t="s">
        <v>17</v>
      </c>
      <c r="E331" s="287"/>
      <c r="F331" s="288" t="s">
        <v>18</v>
      </c>
      <c r="G331" s="287"/>
      <c r="H331" s="288" t="s">
        <v>19</v>
      </c>
      <c r="I331" s="287"/>
      <c r="J331" s="288" t="s">
        <v>20</v>
      </c>
      <c r="K331" s="287"/>
      <c r="L331" s="288" t="s">
        <v>21</v>
      </c>
      <c r="M331" s="287"/>
      <c r="N331" s="288" t="s">
        <v>22</v>
      </c>
      <c r="O331" s="287"/>
      <c r="P331" s="288" t="s">
        <v>23</v>
      </c>
      <c r="Q331" s="287"/>
      <c r="R331" s="288" t="s">
        <v>24</v>
      </c>
      <c r="S331" s="289"/>
      <c r="T331" s="290" t="s">
        <v>25</v>
      </c>
      <c r="U331" s="291"/>
      <c r="V331" s="2"/>
      <c r="W331" s="2"/>
    </row>
    <row r="332" spans="1:23" ht="11.5" thickTop="1" thickBot="1" x14ac:dyDescent="0.3">
      <c r="A332" s="312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  <c r="V332" s="2"/>
      <c r="W332" s="2"/>
    </row>
    <row r="333" spans="1:23" ht="10.5" thickTop="1" x14ac:dyDescent="0.2">
      <c r="A333" s="313" t="s">
        <v>29</v>
      </c>
      <c r="B333" s="195">
        <v>8</v>
      </c>
      <c r="C333" s="201">
        <v>0</v>
      </c>
      <c r="D333" s="195">
        <v>11</v>
      </c>
      <c r="E333" s="201">
        <v>0</v>
      </c>
      <c r="F333" s="195">
        <v>1</v>
      </c>
      <c r="G333" s="201">
        <v>0</v>
      </c>
      <c r="H333" s="195">
        <v>0</v>
      </c>
      <c r="I333" s="201">
        <v>0</v>
      </c>
      <c r="J333" s="195">
        <v>0</v>
      </c>
      <c r="K333" s="201">
        <v>0</v>
      </c>
      <c r="L333" s="195">
        <v>0</v>
      </c>
      <c r="M333" s="201">
        <v>0</v>
      </c>
      <c r="N333" s="195">
        <v>0</v>
      </c>
      <c r="O333" s="201">
        <v>0</v>
      </c>
      <c r="P333" s="195">
        <v>0</v>
      </c>
      <c r="Q333" s="201">
        <v>0</v>
      </c>
      <c r="R333" s="195">
        <v>0</v>
      </c>
      <c r="S333" s="201">
        <v>0</v>
      </c>
      <c r="T333" s="195">
        <v>20</v>
      </c>
      <c r="U333" s="201">
        <v>0</v>
      </c>
      <c r="V333" s="2"/>
      <c r="W333" s="2"/>
    </row>
    <row r="334" spans="1:23" x14ac:dyDescent="0.2">
      <c r="A334" s="313" t="s">
        <v>30</v>
      </c>
      <c r="B334" s="195">
        <v>10</v>
      </c>
      <c r="C334" s="201">
        <v>0</v>
      </c>
      <c r="D334" s="195">
        <v>5</v>
      </c>
      <c r="E334" s="201">
        <v>0</v>
      </c>
      <c r="F334" s="195">
        <v>0</v>
      </c>
      <c r="G334" s="201">
        <v>0</v>
      </c>
      <c r="H334" s="195">
        <v>0</v>
      </c>
      <c r="I334" s="201">
        <v>0</v>
      </c>
      <c r="J334" s="195">
        <v>0</v>
      </c>
      <c r="K334" s="201">
        <v>0</v>
      </c>
      <c r="L334" s="195">
        <v>0</v>
      </c>
      <c r="M334" s="201">
        <v>0</v>
      </c>
      <c r="N334" s="195">
        <v>0</v>
      </c>
      <c r="O334" s="201">
        <v>0</v>
      </c>
      <c r="P334" s="195">
        <v>0</v>
      </c>
      <c r="Q334" s="201">
        <v>0</v>
      </c>
      <c r="R334" s="195">
        <v>0</v>
      </c>
      <c r="S334" s="201">
        <v>0</v>
      </c>
      <c r="T334" s="195">
        <v>15</v>
      </c>
      <c r="U334" s="201">
        <v>0</v>
      </c>
      <c r="V334" s="2"/>
      <c r="W334" s="2"/>
    </row>
    <row r="335" spans="1:23" x14ac:dyDescent="0.2">
      <c r="A335" s="313" t="s">
        <v>31</v>
      </c>
      <c r="B335" s="195">
        <v>6</v>
      </c>
      <c r="C335" s="201">
        <v>1</v>
      </c>
      <c r="D335" s="195">
        <v>2</v>
      </c>
      <c r="E335" s="201">
        <v>0</v>
      </c>
      <c r="F335" s="195">
        <v>0</v>
      </c>
      <c r="G335" s="201">
        <v>0</v>
      </c>
      <c r="H335" s="195">
        <v>0</v>
      </c>
      <c r="I335" s="201">
        <v>0</v>
      </c>
      <c r="J335" s="195">
        <v>0</v>
      </c>
      <c r="K335" s="201">
        <v>0</v>
      </c>
      <c r="L335" s="195">
        <v>0</v>
      </c>
      <c r="M335" s="201">
        <v>0</v>
      </c>
      <c r="N335" s="195">
        <v>0</v>
      </c>
      <c r="O335" s="201">
        <v>0</v>
      </c>
      <c r="P335" s="195">
        <v>0</v>
      </c>
      <c r="Q335" s="201">
        <v>0</v>
      </c>
      <c r="R335" s="195">
        <v>0</v>
      </c>
      <c r="S335" s="201">
        <v>0</v>
      </c>
      <c r="T335" s="195">
        <v>8</v>
      </c>
      <c r="U335" s="201">
        <v>1</v>
      </c>
      <c r="V335" s="2"/>
      <c r="W335" s="2"/>
    </row>
    <row r="336" spans="1:23" x14ac:dyDescent="0.2">
      <c r="A336" s="313" t="s">
        <v>32</v>
      </c>
      <c r="B336" s="195">
        <v>2</v>
      </c>
      <c r="C336" s="201">
        <v>0</v>
      </c>
      <c r="D336" s="195">
        <v>1</v>
      </c>
      <c r="E336" s="201">
        <v>0</v>
      </c>
      <c r="F336" s="195">
        <v>0</v>
      </c>
      <c r="G336" s="201">
        <v>0</v>
      </c>
      <c r="H336" s="195">
        <v>0</v>
      </c>
      <c r="I336" s="201">
        <v>0</v>
      </c>
      <c r="J336" s="195">
        <v>0</v>
      </c>
      <c r="K336" s="201">
        <v>0</v>
      </c>
      <c r="L336" s="195">
        <v>0</v>
      </c>
      <c r="M336" s="201">
        <v>0</v>
      </c>
      <c r="N336" s="195">
        <v>0</v>
      </c>
      <c r="O336" s="201">
        <v>0</v>
      </c>
      <c r="P336" s="195">
        <v>0</v>
      </c>
      <c r="Q336" s="201">
        <v>0</v>
      </c>
      <c r="R336" s="195">
        <v>0</v>
      </c>
      <c r="S336" s="201">
        <v>0</v>
      </c>
      <c r="T336" s="195">
        <v>3</v>
      </c>
      <c r="U336" s="201">
        <v>0</v>
      </c>
      <c r="V336" s="2"/>
      <c r="W336" s="2"/>
    </row>
    <row r="337" spans="1:23" x14ac:dyDescent="0.2">
      <c r="A337" s="313" t="s">
        <v>33</v>
      </c>
      <c r="B337" s="195">
        <v>2</v>
      </c>
      <c r="C337" s="201">
        <v>0</v>
      </c>
      <c r="D337" s="195">
        <v>1</v>
      </c>
      <c r="E337" s="201">
        <v>0</v>
      </c>
      <c r="F337" s="195">
        <v>1</v>
      </c>
      <c r="G337" s="201">
        <v>0</v>
      </c>
      <c r="H337" s="195">
        <v>0</v>
      </c>
      <c r="I337" s="201">
        <v>0</v>
      </c>
      <c r="J337" s="195">
        <v>0</v>
      </c>
      <c r="K337" s="201">
        <v>0</v>
      </c>
      <c r="L337" s="195">
        <v>0</v>
      </c>
      <c r="M337" s="201">
        <v>0</v>
      </c>
      <c r="N337" s="195">
        <v>0</v>
      </c>
      <c r="O337" s="201">
        <v>0</v>
      </c>
      <c r="P337" s="195">
        <v>0</v>
      </c>
      <c r="Q337" s="201">
        <v>0</v>
      </c>
      <c r="R337" s="195">
        <v>0</v>
      </c>
      <c r="S337" s="201">
        <v>0</v>
      </c>
      <c r="T337" s="195">
        <v>4</v>
      </c>
      <c r="U337" s="201">
        <v>0</v>
      </c>
      <c r="V337" s="2"/>
      <c r="W337" s="2"/>
    </row>
    <row r="338" spans="1:23" x14ac:dyDescent="0.2">
      <c r="A338" s="313" t="s">
        <v>34</v>
      </c>
      <c r="B338" s="195">
        <v>0</v>
      </c>
      <c r="C338" s="201">
        <v>0</v>
      </c>
      <c r="D338" s="195">
        <v>1</v>
      </c>
      <c r="E338" s="201">
        <v>0</v>
      </c>
      <c r="F338" s="195">
        <v>0</v>
      </c>
      <c r="G338" s="201">
        <v>0</v>
      </c>
      <c r="H338" s="195">
        <v>0</v>
      </c>
      <c r="I338" s="201">
        <v>0</v>
      </c>
      <c r="J338" s="195">
        <v>0</v>
      </c>
      <c r="K338" s="201">
        <v>0</v>
      </c>
      <c r="L338" s="195">
        <v>0</v>
      </c>
      <c r="M338" s="201">
        <v>0</v>
      </c>
      <c r="N338" s="195">
        <v>0</v>
      </c>
      <c r="O338" s="201">
        <v>0</v>
      </c>
      <c r="P338" s="195">
        <v>0</v>
      </c>
      <c r="Q338" s="201">
        <v>0</v>
      </c>
      <c r="R338" s="195">
        <v>0</v>
      </c>
      <c r="S338" s="201">
        <v>0</v>
      </c>
      <c r="T338" s="195">
        <v>1</v>
      </c>
      <c r="U338" s="201">
        <v>0</v>
      </c>
      <c r="V338" s="2"/>
      <c r="W338" s="2"/>
    </row>
    <row r="339" spans="1:23" x14ac:dyDescent="0.2">
      <c r="A339" s="313" t="s">
        <v>35</v>
      </c>
      <c r="B339" s="195">
        <v>4</v>
      </c>
      <c r="C339" s="201">
        <v>0</v>
      </c>
      <c r="D339" s="195">
        <v>1</v>
      </c>
      <c r="E339" s="201">
        <v>0</v>
      </c>
      <c r="F339" s="195">
        <v>3</v>
      </c>
      <c r="G339" s="201">
        <v>0</v>
      </c>
      <c r="H339" s="195">
        <v>0</v>
      </c>
      <c r="I339" s="201">
        <v>0</v>
      </c>
      <c r="J339" s="195">
        <v>0</v>
      </c>
      <c r="K339" s="201">
        <v>0</v>
      </c>
      <c r="L339" s="195">
        <v>0</v>
      </c>
      <c r="M339" s="201">
        <v>0</v>
      </c>
      <c r="N339" s="195">
        <v>0</v>
      </c>
      <c r="O339" s="201">
        <v>0</v>
      </c>
      <c r="P339" s="195">
        <v>0</v>
      </c>
      <c r="Q339" s="201">
        <v>0</v>
      </c>
      <c r="R339" s="195">
        <v>0</v>
      </c>
      <c r="S339" s="201">
        <v>0</v>
      </c>
      <c r="T339" s="195">
        <v>8</v>
      </c>
      <c r="U339" s="201">
        <v>0</v>
      </c>
      <c r="V339" s="2"/>
      <c r="W339" s="2"/>
    </row>
    <row r="340" spans="1:23" x14ac:dyDescent="0.2">
      <c r="A340" s="313" t="s">
        <v>36</v>
      </c>
      <c r="B340" s="195">
        <v>4</v>
      </c>
      <c r="C340" s="201">
        <v>1</v>
      </c>
      <c r="D340" s="195">
        <v>8</v>
      </c>
      <c r="E340" s="201">
        <v>0</v>
      </c>
      <c r="F340" s="195">
        <v>2</v>
      </c>
      <c r="G340" s="201">
        <v>0</v>
      </c>
      <c r="H340" s="195">
        <v>0</v>
      </c>
      <c r="I340" s="201">
        <v>0</v>
      </c>
      <c r="J340" s="195">
        <v>0</v>
      </c>
      <c r="K340" s="201">
        <v>0</v>
      </c>
      <c r="L340" s="195">
        <v>0</v>
      </c>
      <c r="M340" s="201">
        <v>0</v>
      </c>
      <c r="N340" s="195">
        <v>0</v>
      </c>
      <c r="O340" s="201">
        <v>0</v>
      </c>
      <c r="P340" s="195">
        <v>0</v>
      </c>
      <c r="Q340" s="201">
        <v>0</v>
      </c>
      <c r="R340" s="195">
        <v>0</v>
      </c>
      <c r="S340" s="201">
        <v>0</v>
      </c>
      <c r="T340" s="195">
        <v>14</v>
      </c>
      <c r="U340" s="201">
        <v>1</v>
      </c>
      <c r="V340" s="2"/>
      <c r="W340" s="2"/>
    </row>
    <row r="341" spans="1:23" x14ac:dyDescent="0.2">
      <c r="A341" s="313" t="s">
        <v>37</v>
      </c>
      <c r="B341" s="195">
        <v>8</v>
      </c>
      <c r="C341" s="201">
        <v>1</v>
      </c>
      <c r="D341" s="195">
        <v>8</v>
      </c>
      <c r="E341" s="201">
        <v>0</v>
      </c>
      <c r="F341" s="195">
        <v>3</v>
      </c>
      <c r="G341" s="201">
        <v>0</v>
      </c>
      <c r="H341" s="195">
        <v>0</v>
      </c>
      <c r="I341" s="201">
        <v>0</v>
      </c>
      <c r="J341" s="195">
        <v>0</v>
      </c>
      <c r="K341" s="201">
        <v>0</v>
      </c>
      <c r="L341" s="195">
        <v>0</v>
      </c>
      <c r="M341" s="201">
        <v>0</v>
      </c>
      <c r="N341" s="195">
        <v>0</v>
      </c>
      <c r="O341" s="201">
        <v>0</v>
      </c>
      <c r="P341" s="195">
        <v>0</v>
      </c>
      <c r="Q341" s="201">
        <v>0</v>
      </c>
      <c r="R341" s="195">
        <v>0</v>
      </c>
      <c r="S341" s="201">
        <v>0</v>
      </c>
      <c r="T341" s="195">
        <v>19</v>
      </c>
      <c r="U341" s="201">
        <v>1</v>
      </c>
      <c r="V341" s="2"/>
      <c r="W341" s="2"/>
    </row>
    <row r="342" spans="1:23" x14ac:dyDescent="0.2">
      <c r="A342" s="313" t="s">
        <v>38</v>
      </c>
      <c r="B342" s="195">
        <v>12</v>
      </c>
      <c r="C342" s="201">
        <v>0</v>
      </c>
      <c r="D342" s="195">
        <v>12</v>
      </c>
      <c r="E342" s="201">
        <v>0</v>
      </c>
      <c r="F342" s="195">
        <v>1</v>
      </c>
      <c r="G342" s="201">
        <v>0</v>
      </c>
      <c r="H342" s="195">
        <v>0</v>
      </c>
      <c r="I342" s="201">
        <v>0</v>
      </c>
      <c r="J342" s="195">
        <v>0</v>
      </c>
      <c r="K342" s="201">
        <v>0</v>
      </c>
      <c r="L342" s="195">
        <v>0</v>
      </c>
      <c r="M342" s="201">
        <v>0</v>
      </c>
      <c r="N342" s="195">
        <v>0</v>
      </c>
      <c r="O342" s="201">
        <v>0</v>
      </c>
      <c r="P342" s="195">
        <v>0</v>
      </c>
      <c r="Q342" s="201">
        <v>0</v>
      </c>
      <c r="R342" s="195">
        <v>0</v>
      </c>
      <c r="S342" s="201">
        <v>0</v>
      </c>
      <c r="T342" s="195">
        <v>25</v>
      </c>
      <c r="U342" s="201">
        <v>0</v>
      </c>
      <c r="V342" s="2"/>
      <c r="W342" s="2"/>
    </row>
    <row r="343" spans="1:23" x14ac:dyDescent="0.2">
      <c r="A343" s="313" t="s">
        <v>39</v>
      </c>
      <c r="B343" s="195">
        <v>33</v>
      </c>
      <c r="C343" s="201">
        <v>1</v>
      </c>
      <c r="D343" s="195">
        <v>21</v>
      </c>
      <c r="E343" s="201">
        <v>0</v>
      </c>
      <c r="F343" s="195">
        <v>3</v>
      </c>
      <c r="G343" s="201">
        <v>0</v>
      </c>
      <c r="H343" s="195">
        <v>0</v>
      </c>
      <c r="I343" s="201">
        <v>0</v>
      </c>
      <c r="J343" s="195">
        <v>0</v>
      </c>
      <c r="K343" s="201">
        <v>0</v>
      </c>
      <c r="L343" s="195">
        <v>0</v>
      </c>
      <c r="M343" s="201">
        <v>0</v>
      </c>
      <c r="N343" s="195">
        <v>0</v>
      </c>
      <c r="O343" s="201">
        <v>0</v>
      </c>
      <c r="P343" s="195">
        <v>0</v>
      </c>
      <c r="Q343" s="201">
        <v>0</v>
      </c>
      <c r="R343" s="195">
        <v>0</v>
      </c>
      <c r="S343" s="201">
        <v>0</v>
      </c>
      <c r="T343" s="195">
        <v>57</v>
      </c>
      <c r="U343" s="201">
        <v>1</v>
      </c>
      <c r="V343" s="2"/>
      <c r="W343" s="2"/>
    </row>
    <row r="344" spans="1:23" x14ac:dyDescent="0.2">
      <c r="A344" s="313" t="s">
        <v>40</v>
      </c>
      <c r="B344" s="195">
        <v>23</v>
      </c>
      <c r="C344" s="201">
        <v>1</v>
      </c>
      <c r="D344" s="195">
        <v>32</v>
      </c>
      <c r="E344" s="201">
        <v>0</v>
      </c>
      <c r="F344" s="195">
        <v>2</v>
      </c>
      <c r="G344" s="201">
        <v>0</v>
      </c>
      <c r="H344" s="195">
        <v>0</v>
      </c>
      <c r="I344" s="201">
        <v>0</v>
      </c>
      <c r="J344" s="195">
        <v>0</v>
      </c>
      <c r="K344" s="201">
        <v>0</v>
      </c>
      <c r="L344" s="195">
        <v>0</v>
      </c>
      <c r="M344" s="201">
        <v>0</v>
      </c>
      <c r="N344" s="195">
        <v>0</v>
      </c>
      <c r="O344" s="201">
        <v>0</v>
      </c>
      <c r="P344" s="195">
        <v>0</v>
      </c>
      <c r="Q344" s="201">
        <v>0</v>
      </c>
      <c r="R344" s="195">
        <v>0</v>
      </c>
      <c r="S344" s="201">
        <v>0</v>
      </c>
      <c r="T344" s="195">
        <v>57</v>
      </c>
      <c r="U344" s="201">
        <v>1</v>
      </c>
      <c r="V344" s="2"/>
      <c r="W344" s="2"/>
    </row>
    <row r="345" spans="1:23" x14ac:dyDescent="0.2">
      <c r="A345" s="313" t="s">
        <v>41</v>
      </c>
      <c r="B345" s="195">
        <v>24</v>
      </c>
      <c r="C345" s="201">
        <v>0</v>
      </c>
      <c r="D345" s="195">
        <v>33</v>
      </c>
      <c r="E345" s="201">
        <v>0</v>
      </c>
      <c r="F345" s="195">
        <v>2</v>
      </c>
      <c r="G345" s="201">
        <v>0</v>
      </c>
      <c r="H345" s="195">
        <v>0</v>
      </c>
      <c r="I345" s="201">
        <v>0</v>
      </c>
      <c r="J345" s="195">
        <v>0</v>
      </c>
      <c r="K345" s="201">
        <v>0</v>
      </c>
      <c r="L345" s="195">
        <v>0</v>
      </c>
      <c r="M345" s="201">
        <v>0</v>
      </c>
      <c r="N345" s="195">
        <v>0</v>
      </c>
      <c r="O345" s="201">
        <v>0</v>
      </c>
      <c r="P345" s="195">
        <v>0</v>
      </c>
      <c r="Q345" s="201">
        <v>0</v>
      </c>
      <c r="R345" s="195">
        <v>0</v>
      </c>
      <c r="S345" s="201">
        <v>0</v>
      </c>
      <c r="T345" s="195">
        <v>59</v>
      </c>
      <c r="U345" s="201">
        <v>0</v>
      </c>
      <c r="V345" s="2"/>
      <c r="W345" s="2"/>
    </row>
    <row r="346" spans="1:23" x14ac:dyDescent="0.2">
      <c r="A346" s="313" t="s">
        <v>42</v>
      </c>
      <c r="B346" s="195">
        <v>27</v>
      </c>
      <c r="C346" s="201">
        <v>1</v>
      </c>
      <c r="D346" s="195">
        <v>31</v>
      </c>
      <c r="E346" s="201">
        <v>0</v>
      </c>
      <c r="F346" s="195">
        <v>1</v>
      </c>
      <c r="G346" s="201">
        <v>0</v>
      </c>
      <c r="H346" s="195">
        <v>0</v>
      </c>
      <c r="I346" s="201">
        <v>0</v>
      </c>
      <c r="J346" s="195">
        <v>0</v>
      </c>
      <c r="K346" s="201">
        <v>0</v>
      </c>
      <c r="L346" s="195">
        <v>0</v>
      </c>
      <c r="M346" s="201">
        <v>0</v>
      </c>
      <c r="N346" s="195">
        <v>0</v>
      </c>
      <c r="O346" s="201">
        <v>0</v>
      </c>
      <c r="P346" s="195">
        <v>0</v>
      </c>
      <c r="Q346" s="201">
        <v>0</v>
      </c>
      <c r="R346" s="195">
        <v>0</v>
      </c>
      <c r="S346" s="201">
        <v>0</v>
      </c>
      <c r="T346" s="195">
        <v>59</v>
      </c>
      <c r="U346" s="201">
        <v>1</v>
      </c>
      <c r="V346" s="2"/>
      <c r="W346" s="2"/>
    </row>
    <row r="347" spans="1:23" x14ac:dyDescent="0.2">
      <c r="A347" s="313" t="s">
        <v>43</v>
      </c>
      <c r="B347" s="195">
        <v>34</v>
      </c>
      <c r="C347" s="201">
        <v>0</v>
      </c>
      <c r="D347" s="195">
        <v>21</v>
      </c>
      <c r="E347" s="201">
        <v>0</v>
      </c>
      <c r="F347" s="195">
        <v>0</v>
      </c>
      <c r="G347" s="201">
        <v>0</v>
      </c>
      <c r="H347" s="195">
        <v>0</v>
      </c>
      <c r="I347" s="201">
        <v>0</v>
      </c>
      <c r="J347" s="195">
        <v>0</v>
      </c>
      <c r="K347" s="201">
        <v>0</v>
      </c>
      <c r="L347" s="195">
        <v>0</v>
      </c>
      <c r="M347" s="201">
        <v>0</v>
      </c>
      <c r="N347" s="195">
        <v>0</v>
      </c>
      <c r="O347" s="201">
        <v>0</v>
      </c>
      <c r="P347" s="195">
        <v>0</v>
      </c>
      <c r="Q347" s="201">
        <v>0</v>
      </c>
      <c r="R347" s="195">
        <v>0</v>
      </c>
      <c r="S347" s="201">
        <v>0</v>
      </c>
      <c r="T347" s="195">
        <v>55</v>
      </c>
      <c r="U347" s="201">
        <v>0</v>
      </c>
      <c r="V347" s="2"/>
      <c r="W347" s="2"/>
    </row>
    <row r="348" spans="1:23" x14ac:dyDescent="0.2">
      <c r="A348" s="313" t="s">
        <v>44</v>
      </c>
      <c r="B348" s="195">
        <v>30</v>
      </c>
      <c r="C348" s="201">
        <v>0</v>
      </c>
      <c r="D348" s="195">
        <v>30</v>
      </c>
      <c r="E348" s="201">
        <v>0</v>
      </c>
      <c r="F348" s="195">
        <v>0</v>
      </c>
      <c r="G348" s="201">
        <v>0</v>
      </c>
      <c r="H348" s="195">
        <v>0</v>
      </c>
      <c r="I348" s="201">
        <v>0</v>
      </c>
      <c r="J348" s="195">
        <v>0</v>
      </c>
      <c r="K348" s="201">
        <v>0</v>
      </c>
      <c r="L348" s="195">
        <v>0</v>
      </c>
      <c r="M348" s="201">
        <v>0</v>
      </c>
      <c r="N348" s="195">
        <v>0</v>
      </c>
      <c r="O348" s="201">
        <v>0</v>
      </c>
      <c r="P348" s="195">
        <v>0</v>
      </c>
      <c r="Q348" s="201">
        <v>0</v>
      </c>
      <c r="R348" s="195">
        <v>0</v>
      </c>
      <c r="S348" s="201">
        <v>0</v>
      </c>
      <c r="T348" s="195">
        <v>60</v>
      </c>
      <c r="U348" s="201">
        <v>0</v>
      </c>
      <c r="V348" s="2"/>
      <c r="W348" s="2"/>
    </row>
    <row r="349" spans="1:23" x14ac:dyDescent="0.2">
      <c r="A349" s="313" t="s">
        <v>45</v>
      </c>
      <c r="B349" s="195">
        <v>28</v>
      </c>
      <c r="C349" s="201">
        <v>1</v>
      </c>
      <c r="D349" s="195">
        <v>19</v>
      </c>
      <c r="E349" s="201">
        <v>0</v>
      </c>
      <c r="F349" s="195">
        <v>1</v>
      </c>
      <c r="G349" s="201">
        <v>0</v>
      </c>
      <c r="H349" s="195">
        <v>0</v>
      </c>
      <c r="I349" s="201">
        <v>0</v>
      </c>
      <c r="J349" s="195">
        <v>0</v>
      </c>
      <c r="K349" s="201">
        <v>0</v>
      </c>
      <c r="L349" s="195">
        <v>0</v>
      </c>
      <c r="M349" s="201">
        <v>0</v>
      </c>
      <c r="N349" s="195">
        <v>0</v>
      </c>
      <c r="O349" s="201">
        <v>0</v>
      </c>
      <c r="P349" s="195">
        <v>0</v>
      </c>
      <c r="Q349" s="201">
        <v>0</v>
      </c>
      <c r="R349" s="195">
        <v>0</v>
      </c>
      <c r="S349" s="201">
        <v>0</v>
      </c>
      <c r="T349" s="195">
        <v>48</v>
      </c>
      <c r="U349" s="201">
        <v>1</v>
      </c>
      <c r="V349" s="2"/>
      <c r="W349" s="2"/>
    </row>
    <row r="350" spans="1:23" x14ac:dyDescent="0.2">
      <c r="A350" s="313" t="s">
        <v>46</v>
      </c>
      <c r="B350" s="195">
        <v>37</v>
      </c>
      <c r="C350" s="201">
        <v>2</v>
      </c>
      <c r="D350" s="195">
        <v>26</v>
      </c>
      <c r="E350" s="201">
        <v>1</v>
      </c>
      <c r="F350" s="195">
        <v>2</v>
      </c>
      <c r="G350" s="201">
        <v>0</v>
      </c>
      <c r="H350" s="195">
        <v>0</v>
      </c>
      <c r="I350" s="201">
        <v>0</v>
      </c>
      <c r="J350" s="195">
        <v>0</v>
      </c>
      <c r="K350" s="201">
        <v>0</v>
      </c>
      <c r="L350" s="195">
        <v>0</v>
      </c>
      <c r="M350" s="201">
        <v>0</v>
      </c>
      <c r="N350" s="195">
        <v>0</v>
      </c>
      <c r="O350" s="201">
        <v>0</v>
      </c>
      <c r="P350" s="195">
        <v>0</v>
      </c>
      <c r="Q350" s="201">
        <v>0</v>
      </c>
      <c r="R350" s="195">
        <v>0</v>
      </c>
      <c r="S350" s="201">
        <v>0</v>
      </c>
      <c r="T350" s="195">
        <v>65</v>
      </c>
      <c r="U350" s="201">
        <v>3</v>
      </c>
      <c r="V350" s="2"/>
      <c r="W350" s="2"/>
    </row>
    <row r="351" spans="1:23" x14ac:dyDescent="0.2">
      <c r="A351" s="313" t="s">
        <v>47</v>
      </c>
      <c r="B351" s="195">
        <v>38</v>
      </c>
      <c r="C351" s="201">
        <v>0</v>
      </c>
      <c r="D351" s="195">
        <v>29</v>
      </c>
      <c r="E351" s="201">
        <v>1</v>
      </c>
      <c r="F351" s="195">
        <v>2</v>
      </c>
      <c r="G351" s="201">
        <v>0</v>
      </c>
      <c r="H351" s="195">
        <v>1</v>
      </c>
      <c r="I351" s="201">
        <v>0</v>
      </c>
      <c r="J351" s="195">
        <v>0</v>
      </c>
      <c r="K351" s="201">
        <v>0</v>
      </c>
      <c r="L351" s="195">
        <v>0</v>
      </c>
      <c r="M351" s="201">
        <v>0</v>
      </c>
      <c r="N351" s="195">
        <v>0</v>
      </c>
      <c r="O351" s="201">
        <v>0</v>
      </c>
      <c r="P351" s="195">
        <v>0</v>
      </c>
      <c r="Q351" s="201">
        <v>0</v>
      </c>
      <c r="R351" s="195">
        <v>0</v>
      </c>
      <c r="S351" s="201">
        <v>0</v>
      </c>
      <c r="T351" s="195">
        <v>70</v>
      </c>
      <c r="U351" s="201">
        <v>1</v>
      </c>
      <c r="V351" s="2"/>
      <c r="W351" s="2"/>
    </row>
    <row r="352" spans="1:23" x14ac:dyDescent="0.2">
      <c r="A352" s="313" t="s">
        <v>48</v>
      </c>
      <c r="B352" s="195">
        <v>27</v>
      </c>
      <c r="C352" s="201">
        <v>1</v>
      </c>
      <c r="D352" s="195">
        <v>21</v>
      </c>
      <c r="E352" s="201">
        <v>0</v>
      </c>
      <c r="F352" s="195">
        <v>6</v>
      </c>
      <c r="G352" s="201">
        <v>0</v>
      </c>
      <c r="H352" s="195">
        <v>0</v>
      </c>
      <c r="I352" s="201">
        <v>0</v>
      </c>
      <c r="J352" s="195">
        <v>0</v>
      </c>
      <c r="K352" s="201">
        <v>0</v>
      </c>
      <c r="L352" s="195">
        <v>0</v>
      </c>
      <c r="M352" s="201">
        <v>0</v>
      </c>
      <c r="N352" s="195">
        <v>0</v>
      </c>
      <c r="O352" s="201">
        <v>0</v>
      </c>
      <c r="P352" s="195">
        <v>0</v>
      </c>
      <c r="Q352" s="201">
        <v>0</v>
      </c>
      <c r="R352" s="195">
        <v>0</v>
      </c>
      <c r="S352" s="201">
        <v>0</v>
      </c>
      <c r="T352" s="195">
        <v>54</v>
      </c>
      <c r="U352" s="201">
        <v>1</v>
      </c>
      <c r="V352" s="2"/>
      <c r="W352" s="2"/>
    </row>
    <row r="353" spans="1:23" x14ac:dyDescent="0.2">
      <c r="A353" s="313" t="s">
        <v>49</v>
      </c>
      <c r="B353" s="195">
        <v>22</v>
      </c>
      <c r="C353" s="201">
        <v>0</v>
      </c>
      <c r="D353" s="195">
        <v>12</v>
      </c>
      <c r="E353" s="201">
        <v>0</v>
      </c>
      <c r="F353" s="195">
        <v>3</v>
      </c>
      <c r="G353" s="201">
        <v>0</v>
      </c>
      <c r="H353" s="195">
        <v>1</v>
      </c>
      <c r="I353" s="201">
        <v>0</v>
      </c>
      <c r="J353" s="195">
        <v>0</v>
      </c>
      <c r="K353" s="201">
        <v>0</v>
      </c>
      <c r="L353" s="195">
        <v>0</v>
      </c>
      <c r="M353" s="201">
        <v>0</v>
      </c>
      <c r="N353" s="195">
        <v>0</v>
      </c>
      <c r="O353" s="201">
        <v>0</v>
      </c>
      <c r="P353" s="195">
        <v>0</v>
      </c>
      <c r="Q353" s="201">
        <v>0</v>
      </c>
      <c r="R353" s="195">
        <v>0</v>
      </c>
      <c r="S353" s="201">
        <v>0</v>
      </c>
      <c r="T353" s="195">
        <v>38</v>
      </c>
      <c r="U353" s="201">
        <v>0</v>
      </c>
      <c r="V353" s="2"/>
      <c r="W353" s="2"/>
    </row>
    <row r="354" spans="1:23" x14ac:dyDescent="0.2">
      <c r="A354" s="313" t="s">
        <v>50</v>
      </c>
      <c r="B354" s="195">
        <v>12</v>
      </c>
      <c r="C354" s="201">
        <v>0</v>
      </c>
      <c r="D354" s="195">
        <v>10</v>
      </c>
      <c r="E354" s="201">
        <v>0</v>
      </c>
      <c r="F354" s="195">
        <v>3</v>
      </c>
      <c r="G354" s="201">
        <v>0</v>
      </c>
      <c r="H354" s="195">
        <v>0</v>
      </c>
      <c r="I354" s="201">
        <v>0</v>
      </c>
      <c r="J354" s="195">
        <v>0</v>
      </c>
      <c r="K354" s="201">
        <v>0</v>
      </c>
      <c r="L354" s="195">
        <v>0</v>
      </c>
      <c r="M354" s="201">
        <v>0</v>
      </c>
      <c r="N354" s="195">
        <v>0</v>
      </c>
      <c r="O354" s="201">
        <v>0</v>
      </c>
      <c r="P354" s="195">
        <v>0</v>
      </c>
      <c r="Q354" s="201">
        <v>0</v>
      </c>
      <c r="R354" s="195">
        <v>0</v>
      </c>
      <c r="S354" s="201">
        <v>0</v>
      </c>
      <c r="T354" s="195">
        <v>25</v>
      </c>
      <c r="U354" s="201">
        <v>0</v>
      </c>
      <c r="V354" s="2"/>
      <c r="W354" s="2"/>
    </row>
    <row r="355" spans="1:23" x14ac:dyDescent="0.2">
      <c r="A355" s="313" t="s">
        <v>51</v>
      </c>
      <c r="B355" s="195">
        <v>11</v>
      </c>
      <c r="C355" s="201">
        <v>0</v>
      </c>
      <c r="D355" s="195">
        <v>12</v>
      </c>
      <c r="E355" s="201">
        <v>0</v>
      </c>
      <c r="F355" s="195">
        <v>1</v>
      </c>
      <c r="G355" s="201">
        <v>0</v>
      </c>
      <c r="H355" s="195">
        <v>1</v>
      </c>
      <c r="I355" s="201">
        <v>0</v>
      </c>
      <c r="J355" s="195">
        <v>1</v>
      </c>
      <c r="K355" s="201">
        <v>0</v>
      </c>
      <c r="L355" s="195">
        <v>0</v>
      </c>
      <c r="M355" s="201">
        <v>0</v>
      </c>
      <c r="N355" s="195">
        <v>0</v>
      </c>
      <c r="O355" s="201">
        <v>0</v>
      </c>
      <c r="P355" s="195">
        <v>0</v>
      </c>
      <c r="Q355" s="201">
        <v>0</v>
      </c>
      <c r="R355" s="195">
        <v>0</v>
      </c>
      <c r="S355" s="201">
        <v>0</v>
      </c>
      <c r="T355" s="195">
        <v>26</v>
      </c>
      <c r="U355" s="201">
        <v>0</v>
      </c>
      <c r="V355" s="2"/>
      <c r="W355" s="2"/>
    </row>
    <row r="356" spans="1:23" ht="10.5" thickBot="1" x14ac:dyDescent="0.25">
      <c r="A356" s="311" t="s">
        <v>52</v>
      </c>
      <c r="B356" s="195">
        <v>11</v>
      </c>
      <c r="C356" s="201">
        <v>0</v>
      </c>
      <c r="D356" s="195">
        <v>4</v>
      </c>
      <c r="E356" s="201">
        <v>0</v>
      </c>
      <c r="F356" s="195">
        <v>0</v>
      </c>
      <c r="G356" s="201">
        <v>0</v>
      </c>
      <c r="H356" s="195">
        <v>0</v>
      </c>
      <c r="I356" s="201">
        <v>0</v>
      </c>
      <c r="J356" s="195">
        <v>0</v>
      </c>
      <c r="K356" s="201">
        <v>0</v>
      </c>
      <c r="L356" s="195">
        <v>0</v>
      </c>
      <c r="M356" s="201">
        <v>0</v>
      </c>
      <c r="N356" s="195">
        <v>0</v>
      </c>
      <c r="O356" s="201">
        <v>0</v>
      </c>
      <c r="P356" s="195">
        <v>0</v>
      </c>
      <c r="Q356" s="201">
        <v>0</v>
      </c>
      <c r="R356" s="195">
        <v>0</v>
      </c>
      <c r="S356" s="201">
        <v>0</v>
      </c>
      <c r="T356" s="195">
        <v>15</v>
      </c>
      <c r="U356" s="201">
        <v>0</v>
      </c>
      <c r="V356" s="2"/>
      <c r="W356" s="2"/>
    </row>
    <row r="357" spans="1:23" ht="11" thickTop="1" thickBot="1" x14ac:dyDescent="0.25">
      <c r="A357" s="312" t="s">
        <v>53</v>
      </c>
      <c r="B357" s="196">
        <v>413</v>
      </c>
      <c r="C357" s="202">
        <v>10</v>
      </c>
      <c r="D357" s="196">
        <v>351</v>
      </c>
      <c r="E357" s="202">
        <v>2</v>
      </c>
      <c r="F357" s="196">
        <v>37</v>
      </c>
      <c r="G357" s="202">
        <v>0</v>
      </c>
      <c r="H357" s="196">
        <v>3</v>
      </c>
      <c r="I357" s="202">
        <v>0</v>
      </c>
      <c r="J357" s="196">
        <v>1</v>
      </c>
      <c r="K357" s="202">
        <v>0</v>
      </c>
      <c r="L357" s="196">
        <v>0</v>
      </c>
      <c r="M357" s="202">
        <v>0</v>
      </c>
      <c r="N357" s="196">
        <v>0</v>
      </c>
      <c r="O357" s="202">
        <v>0</v>
      </c>
      <c r="P357" s="196">
        <v>0</v>
      </c>
      <c r="Q357" s="202">
        <v>0</v>
      </c>
      <c r="R357" s="196">
        <v>0</v>
      </c>
      <c r="S357" s="202">
        <v>0</v>
      </c>
      <c r="T357" s="196">
        <v>805</v>
      </c>
      <c r="U357" s="202">
        <v>12</v>
      </c>
      <c r="V357" s="2"/>
      <c r="W357" s="2"/>
    </row>
    <row r="358" spans="1:23" ht="10.5" thickTop="1" x14ac:dyDescent="0.2">
      <c r="A358" s="313" t="s">
        <v>125</v>
      </c>
      <c r="B358" s="197">
        <v>0.5130434782608696</v>
      </c>
      <c r="C358" s="203">
        <v>1.2422360248447204E-2</v>
      </c>
      <c r="D358" s="197">
        <v>0.43602484472049691</v>
      </c>
      <c r="E358" s="203">
        <v>2.4844720496894411E-3</v>
      </c>
      <c r="F358" s="197">
        <v>4.5962732919254658E-2</v>
      </c>
      <c r="G358" s="203">
        <v>0</v>
      </c>
      <c r="H358" s="197">
        <v>3.7267080745341614E-3</v>
      </c>
      <c r="I358" s="203">
        <v>0</v>
      </c>
      <c r="J358" s="197">
        <v>1.2422360248447205E-3</v>
      </c>
      <c r="K358" s="203">
        <v>0</v>
      </c>
      <c r="L358" s="197">
        <v>0</v>
      </c>
      <c r="M358" s="203">
        <v>0</v>
      </c>
      <c r="N358" s="197">
        <v>0</v>
      </c>
      <c r="O358" s="203">
        <v>0</v>
      </c>
      <c r="P358" s="197">
        <v>0</v>
      </c>
      <c r="Q358" s="203">
        <v>0</v>
      </c>
      <c r="R358" s="197">
        <v>0</v>
      </c>
      <c r="S358" s="203">
        <v>0</v>
      </c>
      <c r="T358" s="197">
        <v>1</v>
      </c>
      <c r="U358" s="203">
        <v>1.4906832298136646E-2</v>
      </c>
      <c r="V358" s="2"/>
      <c r="W358" s="2"/>
    </row>
    <row r="359" spans="1:23" x14ac:dyDescent="0.2">
      <c r="A359" s="313" t="s">
        <v>111</v>
      </c>
      <c r="B359" s="198">
        <v>351</v>
      </c>
      <c r="C359" s="204">
        <v>9</v>
      </c>
      <c r="D359" s="198">
        <v>304</v>
      </c>
      <c r="E359" s="204">
        <v>2</v>
      </c>
      <c r="F359" s="198">
        <v>31</v>
      </c>
      <c r="G359" s="204">
        <v>0</v>
      </c>
      <c r="H359" s="198">
        <v>2</v>
      </c>
      <c r="I359" s="204">
        <v>0</v>
      </c>
      <c r="J359" s="198">
        <v>0</v>
      </c>
      <c r="K359" s="204">
        <v>0</v>
      </c>
      <c r="L359" s="198">
        <v>0</v>
      </c>
      <c r="M359" s="204">
        <v>0</v>
      </c>
      <c r="N359" s="198">
        <v>0</v>
      </c>
      <c r="O359" s="204">
        <v>0</v>
      </c>
      <c r="P359" s="198">
        <v>0</v>
      </c>
      <c r="Q359" s="204">
        <v>0</v>
      </c>
      <c r="R359" s="198">
        <v>0</v>
      </c>
      <c r="S359" s="204">
        <v>0</v>
      </c>
      <c r="T359" s="198">
        <v>688</v>
      </c>
      <c r="U359" s="204">
        <v>11</v>
      </c>
      <c r="V359" s="2"/>
      <c r="W359" s="2"/>
    </row>
    <row r="360" spans="1:23" ht="10.5" thickBot="1" x14ac:dyDescent="0.25">
      <c r="A360" s="311" t="s">
        <v>112</v>
      </c>
      <c r="B360" s="199">
        <v>62</v>
      </c>
      <c r="C360" s="205">
        <v>1</v>
      </c>
      <c r="D360" s="199">
        <v>47</v>
      </c>
      <c r="E360" s="205">
        <v>0</v>
      </c>
      <c r="F360" s="199">
        <v>6</v>
      </c>
      <c r="G360" s="205">
        <v>0</v>
      </c>
      <c r="H360" s="199">
        <v>1</v>
      </c>
      <c r="I360" s="205">
        <v>0</v>
      </c>
      <c r="J360" s="199">
        <v>1</v>
      </c>
      <c r="K360" s="205">
        <v>0</v>
      </c>
      <c r="L360" s="199">
        <v>0</v>
      </c>
      <c r="M360" s="205">
        <v>0</v>
      </c>
      <c r="N360" s="199">
        <v>0</v>
      </c>
      <c r="O360" s="205">
        <v>0</v>
      </c>
      <c r="P360" s="199">
        <v>0</v>
      </c>
      <c r="Q360" s="205">
        <v>0</v>
      </c>
      <c r="R360" s="199">
        <v>0</v>
      </c>
      <c r="S360" s="205">
        <v>0</v>
      </c>
      <c r="T360" s="199">
        <v>117</v>
      </c>
      <c r="U360" s="205">
        <v>1</v>
      </c>
      <c r="V360" s="2"/>
      <c r="W360" s="2"/>
    </row>
    <row r="361" spans="1:23" ht="14" thickTop="1" thickBot="1" x14ac:dyDescent="0.35">
      <c r="A361" s="314" t="s">
        <v>54</v>
      </c>
      <c r="B361" s="292"/>
      <c r="C361" s="293"/>
      <c r="D361" s="293"/>
      <c r="E361" s="294"/>
      <c r="F361" s="294"/>
      <c r="G361" s="295"/>
      <c r="H361" s="294" t="s">
        <v>55</v>
      </c>
      <c r="I361" s="296">
        <v>793</v>
      </c>
      <c r="J361" s="54"/>
      <c r="K361" s="53"/>
      <c r="L361" s="60" t="s">
        <v>56</v>
      </c>
      <c r="M361" s="54">
        <v>12</v>
      </c>
      <c r="N361" s="58"/>
      <c r="O361" s="292"/>
      <c r="P361" s="295"/>
      <c r="Q361" s="297"/>
      <c r="R361" s="298" t="s">
        <v>57</v>
      </c>
      <c r="S361" s="298"/>
      <c r="T361" s="299">
        <v>817</v>
      </c>
      <c r="U361" s="300"/>
      <c r="V361" s="2"/>
      <c r="W361" s="2"/>
    </row>
    <row r="362" spans="1:23" ht="13" thickTop="1" x14ac:dyDescent="0.25">
      <c r="A362" s="315" t="s">
        <v>58</v>
      </c>
      <c r="B362" s="33"/>
      <c r="C362" s="33"/>
      <c r="D362" s="34" t="s">
        <v>59</v>
      </c>
      <c r="E362" s="35">
        <v>25.310559006211179</v>
      </c>
      <c r="F362" s="32" t="s">
        <v>60</v>
      </c>
      <c r="G362" s="36"/>
      <c r="H362" s="34" t="s">
        <v>61</v>
      </c>
      <c r="I362" s="35">
        <v>18.333333333333332</v>
      </c>
      <c r="J362" s="32" t="s">
        <v>60</v>
      </c>
      <c r="K362" s="4"/>
      <c r="N362" s="301"/>
      <c r="O362" s="302"/>
      <c r="P362" s="302"/>
      <c r="Q362" s="302"/>
      <c r="R362" s="301"/>
      <c r="S362" s="301"/>
      <c r="T362" s="301"/>
      <c r="U362" s="301"/>
      <c r="V362" s="2"/>
      <c r="W362" s="2"/>
    </row>
    <row r="363" spans="1:23" ht="6" customHeight="1" x14ac:dyDescent="0.2">
      <c r="V363" s="2"/>
      <c r="W363" s="2"/>
    </row>
    <row r="364" spans="1:23" x14ac:dyDescent="0.2">
      <c r="V364" s="2"/>
      <c r="W364" s="2"/>
    </row>
    <row r="365" spans="1:23" x14ac:dyDescent="0.2">
      <c r="V365" s="2"/>
      <c r="W365" s="2"/>
    </row>
    <row r="366" spans="1:23" x14ac:dyDescent="0.2">
      <c r="V366" s="2"/>
      <c r="W366" s="2"/>
    </row>
    <row r="367" spans="1:23" x14ac:dyDescent="0.2">
      <c r="V367" s="2"/>
      <c r="W367" s="2"/>
    </row>
    <row r="368" spans="1:23" x14ac:dyDescent="0.2">
      <c r="V368" s="2"/>
      <c r="W368" s="2"/>
    </row>
    <row r="369" spans="22:23" x14ac:dyDescent="0.2">
      <c r="V369" s="2"/>
      <c r="W369" s="2"/>
    </row>
    <row r="370" spans="22:23" x14ac:dyDescent="0.2">
      <c r="V370" s="2"/>
      <c r="W370" s="2"/>
    </row>
    <row r="371" spans="22:23" x14ac:dyDescent="0.2">
      <c r="V371" s="2"/>
      <c r="W371" s="2"/>
    </row>
    <row r="372" spans="22:23" x14ac:dyDescent="0.2">
      <c r="V372" s="2"/>
      <c r="W372" s="2"/>
    </row>
    <row r="373" spans="22:23" x14ac:dyDescent="0.2">
      <c r="V373" s="2"/>
      <c r="W373" s="2"/>
    </row>
    <row r="374" spans="22:23" x14ac:dyDescent="0.2">
      <c r="V374" s="2"/>
      <c r="W374" s="2"/>
    </row>
    <row r="375" spans="22:23" x14ac:dyDescent="0.2">
      <c r="V375" s="2"/>
      <c r="W375" s="2"/>
    </row>
    <row r="376" spans="22:23" ht="5.5" customHeight="1" x14ac:dyDescent="0.2">
      <c r="V376" s="2"/>
      <c r="W376" s="2"/>
    </row>
    <row r="377" spans="22:23" x14ac:dyDescent="0.2">
      <c r="V377" s="2"/>
      <c r="W377" s="2"/>
    </row>
    <row r="378" spans="22:23" x14ac:dyDescent="0.2">
      <c r="V378" s="2"/>
      <c r="W378" s="2"/>
    </row>
    <row r="379" spans="22:23" x14ac:dyDescent="0.2">
      <c r="V379" s="2"/>
      <c r="W379" s="2"/>
    </row>
    <row r="380" spans="22:23" x14ac:dyDescent="0.2">
      <c r="V380" s="2"/>
      <c r="W380" s="2"/>
    </row>
    <row r="381" spans="22:23" x14ac:dyDescent="0.2">
      <c r="V381" s="2"/>
      <c r="W381" s="2"/>
    </row>
    <row r="382" spans="22:23" x14ac:dyDescent="0.2">
      <c r="V382" s="2"/>
      <c r="W382" s="2"/>
    </row>
    <row r="383" spans="22:23" x14ac:dyDescent="0.2">
      <c r="V383" s="2"/>
      <c r="W383" s="2"/>
    </row>
    <row r="384" spans="22:23" x14ac:dyDescent="0.2">
      <c r="V384" s="2"/>
      <c r="W384" s="2"/>
    </row>
    <row r="385" spans="1:23" x14ac:dyDescent="0.2">
      <c r="V385" s="2"/>
      <c r="W385" s="2"/>
    </row>
    <row r="386" spans="1:23" x14ac:dyDescent="0.2">
      <c r="V386" s="2"/>
      <c r="W386" s="2"/>
    </row>
    <row r="387" spans="1:23" x14ac:dyDescent="0.2">
      <c r="V387" s="2"/>
      <c r="W387" s="2"/>
    </row>
    <row r="388" spans="1:23" ht="13" x14ac:dyDescent="0.3">
      <c r="A388" s="317">
        <v>4.9689440993788822E-3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V388" s="2"/>
      <c r="W388" s="2"/>
    </row>
    <row r="389" spans="1:23" ht="13" x14ac:dyDescent="0.3">
      <c r="A389" s="317"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V389" s="2"/>
      <c r="W389" s="2"/>
    </row>
    <row r="390" spans="1:23" ht="10.5" thickBot="1" x14ac:dyDescent="0.25">
      <c r="V390" s="2"/>
      <c r="W390" s="2"/>
    </row>
    <row r="391" spans="1:23" ht="17" thickBot="1" x14ac:dyDescent="0.25">
      <c r="A391" s="318" t="s">
        <v>170</v>
      </c>
      <c r="B391" s="241"/>
      <c r="C391" s="241"/>
      <c r="D391" s="241"/>
      <c r="E391" s="241"/>
      <c r="F391" s="241"/>
      <c r="G391" s="241"/>
      <c r="H391" s="241"/>
      <c r="I391" s="241"/>
      <c r="J391" s="241"/>
      <c r="K391" s="241"/>
      <c r="L391" s="241"/>
      <c r="M391" s="241"/>
      <c r="N391" s="241"/>
      <c r="O391" s="241"/>
      <c r="P391" s="241"/>
      <c r="Q391" s="241"/>
      <c r="R391" s="241"/>
      <c r="S391" s="241"/>
      <c r="T391" s="241"/>
      <c r="U391" s="242"/>
      <c r="V391" s="2"/>
      <c r="W391" s="2"/>
    </row>
    <row r="392" spans="1:23" ht="6.65" customHeight="1" x14ac:dyDescent="0.35">
      <c r="A392" s="319"/>
      <c r="B392" s="303"/>
      <c r="C392" s="303"/>
      <c r="D392" s="303"/>
      <c r="E392" s="303"/>
      <c r="F392" s="303"/>
      <c r="G392" s="303"/>
      <c r="H392" s="303"/>
      <c r="I392" s="303"/>
      <c r="J392" s="303"/>
      <c r="K392" s="303"/>
      <c r="L392" s="303"/>
      <c r="M392" s="303"/>
      <c r="N392" s="303"/>
      <c r="O392" s="303"/>
      <c r="P392" s="303"/>
      <c r="Q392" s="303"/>
      <c r="R392" s="303"/>
      <c r="S392" s="303"/>
      <c r="T392" s="303"/>
      <c r="U392" s="303"/>
      <c r="V392" s="2"/>
      <c r="W392" s="2"/>
    </row>
    <row r="393" spans="1:23" ht="13" x14ac:dyDescent="0.3">
      <c r="A393" s="320" t="s">
        <v>75</v>
      </c>
      <c r="E393" s="10" t="s">
        <v>169</v>
      </c>
      <c r="I393" s="107" t="s">
        <v>91</v>
      </c>
      <c r="J393" s="108" t="s">
        <v>162</v>
      </c>
      <c r="K393" s="4"/>
      <c r="L393" s="11"/>
      <c r="M393" s="4"/>
      <c r="N393" s="4"/>
      <c r="O393" s="4" t="s">
        <v>94</v>
      </c>
      <c r="P393" s="61" t="s">
        <v>161</v>
      </c>
      <c r="V393" s="2"/>
      <c r="W393" s="2"/>
    </row>
    <row r="394" spans="1:23" ht="10.5" thickBot="1" x14ac:dyDescent="0.25">
      <c r="A394" s="321" t="s">
        <v>4</v>
      </c>
      <c r="V394" s="2"/>
      <c r="W394" s="2"/>
    </row>
    <row r="395" spans="1:23" ht="10.5" thickTop="1" x14ac:dyDescent="0.2">
      <c r="A395" s="310" t="s">
        <v>5</v>
      </c>
      <c r="B395" s="281" t="s">
        <v>6</v>
      </c>
      <c r="C395" s="282"/>
      <c r="D395" s="283" t="s">
        <v>7</v>
      </c>
      <c r="E395" s="282"/>
      <c r="F395" s="283" t="s">
        <v>8</v>
      </c>
      <c r="G395" s="282"/>
      <c r="H395" s="283" t="s">
        <v>9</v>
      </c>
      <c r="I395" s="282"/>
      <c r="J395" s="283" t="s">
        <v>10</v>
      </c>
      <c r="K395" s="282"/>
      <c r="L395" s="283" t="s">
        <v>11</v>
      </c>
      <c r="M395" s="282"/>
      <c r="N395" s="283" t="s">
        <v>12</v>
      </c>
      <c r="O395" s="282"/>
      <c r="P395" s="283" t="s">
        <v>13</v>
      </c>
      <c r="Q395" s="282"/>
      <c r="R395" s="283" t="s">
        <v>14</v>
      </c>
      <c r="S395" s="284"/>
      <c r="T395" s="285" t="s">
        <v>15</v>
      </c>
      <c r="U395" s="284"/>
      <c r="V395" s="2"/>
      <c r="W395" s="2"/>
    </row>
    <row r="396" spans="1:23" ht="10.5" thickBot="1" x14ac:dyDescent="0.25">
      <c r="A396" s="311" t="s">
        <v>15</v>
      </c>
      <c r="B396" s="286" t="s">
        <v>16</v>
      </c>
      <c r="C396" s="287"/>
      <c r="D396" s="288" t="s">
        <v>17</v>
      </c>
      <c r="E396" s="287"/>
      <c r="F396" s="288" t="s">
        <v>18</v>
      </c>
      <c r="G396" s="287"/>
      <c r="H396" s="288" t="s">
        <v>19</v>
      </c>
      <c r="I396" s="287"/>
      <c r="J396" s="288" t="s">
        <v>20</v>
      </c>
      <c r="K396" s="287"/>
      <c r="L396" s="288" t="s">
        <v>21</v>
      </c>
      <c r="M396" s="287"/>
      <c r="N396" s="288" t="s">
        <v>22</v>
      </c>
      <c r="O396" s="287"/>
      <c r="P396" s="288" t="s">
        <v>23</v>
      </c>
      <c r="Q396" s="287"/>
      <c r="R396" s="288" t="s">
        <v>24</v>
      </c>
      <c r="S396" s="289"/>
      <c r="T396" s="290" t="s">
        <v>25</v>
      </c>
      <c r="U396" s="291"/>
      <c r="V396" s="2"/>
      <c r="W396" s="2"/>
    </row>
    <row r="397" spans="1:23" ht="11.5" thickTop="1" thickBot="1" x14ac:dyDescent="0.3">
      <c r="A397" s="312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  <c r="V397" s="2"/>
      <c r="W397" s="2"/>
    </row>
    <row r="398" spans="1:23" ht="10.5" thickTop="1" x14ac:dyDescent="0.2">
      <c r="A398" s="313" t="s">
        <v>29</v>
      </c>
      <c r="B398" s="195">
        <v>15</v>
      </c>
      <c r="C398" s="201">
        <v>1</v>
      </c>
      <c r="D398" s="195">
        <v>7</v>
      </c>
      <c r="E398" s="201">
        <v>0</v>
      </c>
      <c r="F398" s="195">
        <v>0</v>
      </c>
      <c r="G398" s="201">
        <v>0</v>
      </c>
      <c r="H398" s="195">
        <v>0</v>
      </c>
      <c r="I398" s="201">
        <v>0</v>
      </c>
      <c r="J398" s="195">
        <v>0</v>
      </c>
      <c r="K398" s="201">
        <v>0</v>
      </c>
      <c r="L398" s="195">
        <v>0</v>
      </c>
      <c r="M398" s="201">
        <v>0</v>
      </c>
      <c r="N398" s="195">
        <v>0</v>
      </c>
      <c r="O398" s="201">
        <v>0</v>
      </c>
      <c r="P398" s="195">
        <v>0</v>
      </c>
      <c r="Q398" s="201">
        <v>0</v>
      </c>
      <c r="R398" s="195">
        <v>0</v>
      </c>
      <c r="S398" s="201">
        <v>0</v>
      </c>
      <c r="T398" s="195">
        <v>22</v>
      </c>
      <c r="U398" s="201">
        <v>1</v>
      </c>
      <c r="V398" s="2"/>
      <c r="W398" s="2"/>
    </row>
    <row r="399" spans="1:23" x14ac:dyDescent="0.2">
      <c r="A399" s="313" t="s">
        <v>30</v>
      </c>
      <c r="B399" s="195">
        <v>12</v>
      </c>
      <c r="C399" s="201">
        <v>0</v>
      </c>
      <c r="D399" s="195">
        <v>1</v>
      </c>
      <c r="E399" s="201">
        <v>0</v>
      </c>
      <c r="F399" s="195">
        <v>1</v>
      </c>
      <c r="G399" s="201">
        <v>0</v>
      </c>
      <c r="H399" s="195">
        <v>1</v>
      </c>
      <c r="I399" s="201">
        <v>0</v>
      </c>
      <c r="J399" s="195">
        <v>0</v>
      </c>
      <c r="K399" s="201">
        <v>0</v>
      </c>
      <c r="L399" s="195">
        <v>0</v>
      </c>
      <c r="M399" s="201">
        <v>0</v>
      </c>
      <c r="N399" s="195">
        <v>0</v>
      </c>
      <c r="O399" s="201">
        <v>0</v>
      </c>
      <c r="P399" s="195">
        <v>0</v>
      </c>
      <c r="Q399" s="201">
        <v>0</v>
      </c>
      <c r="R399" s="195">
        <v>0</v>
      </c>
      <c r="S399" s="201">
        <v>0</v>
      </c>
      <c r="T399" s="195">
        <v>15</v>
      </c>
      <c r="U399" s="201">
        <v>0</v>
      </c>
      <c r="V399" s="2"/>
      <c r="W399" s="2"/>
    </row>
    <row r="400" spans="1:23" x14ac:dyDescent="0.2">
      <c r="A400" s="313" t="s">
        <v>31</v>
      </c>
      <c r="B400" s="195">
        <v>3</v>
      </c>
      <c r="C400" s="201">
        <v>0</v>
      </c>
      <c r="D400" s="195">
        <v>4</v>
      </c>
      <c r="E400" s="201">
        <v>0</v>
      </c>
      <c r="F400" s="195">
        <v>2</v>
      </c>
      <c r="G400" s="201">
        <v>0</v>
      </c>
      <c r="H400" s="195">
        <v>0</v>
      </c>
      <c r="I400" s="201">
        <v>0</v>
      </c>
      <c r="J400" s="195">
        <v>0</v>
      </c>
      <c r="K400" s="201">
        <v>0</v>
      </c>
      <c r="L400" s="195">
        <v>0</v>
      </c>
      <c r="M400" s="201">
        <v>0</v>
      </c>
      <c r="N400" s="195">
        <v>0</v>
      </c>
      <c r="O400" s="201">
        <v>0</v>
      </c>
      <c r="P400" s="195">
        <v>0</v>
      </c>
      <c r="Q400" s="201">
        <v>0</v>
      </c>
      <c r="R400" s="195">
        <v>0</v>
      </c>
      <c r="S400" s="201">
        <v>0</v>
      </c>
      <c r="T400" s="195">
        <v>9</v>
      </c>
      <c r="U400" s="201">
        <v>0</v>
      </c>
      <c r="V400" s="2"/>
      <c r="W400" s="2"/>
    </row>
    <row r="401" spans="1:23" x14ac:dyDescent="0.2">
      <c r="A401" s="313" t="s">
        <v>32</v>
      </c>
      <c r="B401" s="195">
        <v>7</v>
      </c>
      <c r="C401" s="201">
        <v>0</v>
      </c>
      <c r="D401" s="195">
        <v>10</v>
      </c>
      <c r="E401" s="201">
        <v>0</v>
      </c>
      <c r="F401" s="195">
        <v>1</v>
      </c>
      <c r="G401" s="201">
        <v>0</v>
      </c>
      <c r="H401" s="195">
        <v>0</v>
      </c>
      <c r="I401" s="201">
        <v>0</v>
      </c>
      <c r="J401" s="195">
        <v>0</v>
      </c>
      <c r="K401" s="201">
        <v>0</v>
      </c>
      <c r="L401" s="195">
        <v>0</v>
      </c>
      <c r="M401" s="201">
        <v>0</v>
      </c>
      <c r="N401" s="195">
        <v>0</v>
      </c>
      <c r="O401" s="201">
        <v>0</v>
      </c>
      <c r="P401" s="195">
        <v>0</v>
      </c>
      <c r="Q401" s="201">
        <v>0</v>
      </c>
      <c r="R401" s="195">
        <v>0</v>
      </c>
      <c r="S401" s="201">
        <v>0</v>
      </c>
      <c r="T401" s="195">
        <v>18</v>
      </c>
      <c r="U401" s="201">
        <v>0</v>
      </c>
      <c r="V401" s="2"/>
      <c r="W401" s="2"/>
    </row>
    <row r="402" spans="1:23" x14ac:dyDescent="0.2">
      <c r="A402" s="313" t="s">
        <v>33</v>
      </c>
      <c r="B402" s="195">
        <v>3</v>
      </c>
      <c r="C402" s="201">
        <v>0</v>
      </c>
      <c r="D402" s="195">
        <v>5</v>
      </c>
      <c r="E402" s="201">
        <v>0</v>
      </c>
      <c r="F402" s="195">
        <v>1</v>
      </c>
      <c r="G402" s="201">
        <v>0</v>
      </c>
      <c r="H402" s="195">
        <v>0</v>
      </c>
      <c r="I402" s="201">
        <v>0</v>
      </c>
      <c r="J402" s="195">
        <v>0</v>
      </c>
      <c r="K402" s="201">
        <v>0</v>
      </c>
      <c r="L402" s="195">
        <v>0</v>
      </c>
      <c r="M402" s="201">
        <v>0</v>
      </c>
      <c r="N402" s="195">
        <v>0</v>
      </c>
      <c r="O402" s="201">
        <v>0</v>
      </c>
      <c r="P402" s="195">
        <v>0</v>
      </c>
      <c r="Q402" s="201">
        <v>0</v>
      </c>
      <c r="R402" s="195">
        <v>0</v>
      </c>
      <c r="S402" s="201">
        <v>0</v>
      </c>
      <c r="T402" s="195">
        <v>9</v>
      </c>
      <c r="U402" s="201">
        <v>0</v>
      </c>
      <c r="V402" s="2"/>
      <c r="W402" s="2"/>
    </row>
    <row r="403" spans="1:23" x14ac:dyDescent="0.2">
      <c r="A403" s="313" t="s">
        <v>34</v>
      </c>
      <c r="B403" s="195">
        <v>0</v>
      </c>
      <c r="C403" s="201">
        <v>0</v>
      </c>
      <c r="D403" s="195">
        <v>6</v>
      </c>
      <c r="E403" s="201">
        <v>0</v>
      </c>
      <c r="F403" s="195">
        <v>1</v>
      </c>
      <c r="G403" s="201">
        <v>0</v>
      </c>
      <c r="H403" s="195">
        <v>0</v>
      </c>
      <c r="I403" s="201">
        <v>0</v>
      </c>
      <c r="J403" s="195">
        <v>0</v>
      </c>
      <c r="K403" s="201">
        <v>0</v>
      </c>
      <c r="L403" s="195">
        <v>0</v>
      </c>
      <c r="M403" s="201">
        <v>0</v>
      </c>
      <c r="N403" s="195">
        <v>0</v>
      </c>
      <c r="O403" s="201">
        <v>0</v>
      </c>
      <c r="P403" s="195">
        <v>0</v>
      </c>
      <c r="Q403" s="201">
        <v>0</v>
      </c>
      <c r="R403" s="195">
        <v>0</v>
      </c>
      <c r="S403" s="201">
        <v>0</v>
      </c>
      <c r="T403" s="195">
        <v>7</v>
      </c>
      <c r="U403" s="201">
        <v>0</v>
      </c>
      <c r="V403" s="2"/>
      <c r="W403" s="2"/>
    </row>
    <row r="404" spans="1:23" x14ac:dyDescent="0.2">
      <c r="A404" s="313" t="s">
        <v>35</v>
      </c>
      <c r="B404" s="195">
        <v>1</v>
      </c>
      <c r="C404" s="201">
        <v>0</v>
      </c>
      <c r="D404" s="195">
        <v>3</v>
      </c>
      <c r="E404" s="201">
        <v>1</v>
      </c>
      <c r="F404" s="195">
        <v>0</v>
      </c>
      <c r="G404" s="201">
        <v>0</v>
      </c>
      <c r="H404" s="195">
        <v>0</v>
      </c>
      <c r="I404" s="201">
        <v>0</v>
      </c>
      <c r="J404" s="195">
        <v>0</v>
      </c>
      <c r="K404" s="201">
        <v>0</v>
      </c>
      <c r="L404" s="195">
        <v>0</v>
      </c>
      <c r="M404" s="201">
        <v>0</v>
      </c>
      <c r="N404" s="195">
        <v>0</v>
      </c>
      <c r="O404" s="201">
        <v>0</v>
      </c>
      <c r="P404" s="195">
        <v>0</v>
      </c>
      <c r="Q404" s="201">
        <v>0</v>
      </c>
      <c r="R404" s="195">
        <v>0</v>
      </c>
      <c r="S404" s="201">
        <v>0</v>
      </c>
      <c r="T404" s="195">
        <v>4</v>
      </c>
      <c r="U404" s="201">
        <v>1</v>
      </c>
      <c r="V404" s="2"/>
      <c r="W404" s="2"/>
    </row>
    <row r="405" spans="1:23" x14ac:dyDescent="0.2">
      <c r="A405" s="313" t="s">
        <v>36</v>
      </c>
      <c r="B405" s="195">
        <v>2</v>
      </c>
      <c r="C405" s="201">
        <v>0</v>
      </c>
      <c r="D405" s="195">
        <v>2</v>
      </c>
      <c r="E405" s="201">
        <v>0</v>
      </c>
      <c r="F405" s="195">
        <v>0</v>
      </c>
      <c r="G405" s="201">
        <v>0</v>
      </c>
      <c r="H405" s="195">
        <v>0</v>
      </c>
      <c r="I405" s="201">
        <v>0</v>
      </c>
      <c r="J405" s="195">
        <v>0</v>
      </c>
      <c r="K405" s="201">
        <v>0</v>
      </c>
      <c r="L405" s="195">
        <v>0</v>
      </c>
      <c r="M405" s="201">
        <v>0</v>
      </c>
      <c r="N405" s="195">
        <v>0</v>
      </c>
      <c r="O405" s="201">
        <v>0</v>
      </c>
      <c r="P405" s="195">
        <v>0</v>
      </c>
      <c r="Q405" s="201">
        <v>0</v>
      </c>
      <c r="R405" s="195">
        <v>0</v>
      </c>
      <c r="S405" s="201">
        <v>0</v>
      </c>
      <c r="T405" s="195">
        <v>4</v>
      </c>
      <c r="U405" s="201">
        <v>0</v>
      </c>
      <c r="V405" s="2"/>
      <c r="W405" s="2"/>
    </row>
    <row r="406" spans="1:23" x14ac:dyDescent="0.2">
      <c r="A406" s="313" t="s">
        <v>37</v>
      </c>
      <c r="B406" s="195">
        <v>2</v>
      </c>
      <c r="C406" s="201">
        <v>0</v>
      </c>
      <c r="D406" s="195">
        <v>4</v>
      </c>
      <c r="E406" s="201">
        <v>0</v>
      </c>
      <c r="F406" s="195">
        <v>0</v>
      </c>
      <c r="G406" s="201">
        <v>0</v>
      </c>
      <c r="H406" s="195">
        <v>0</v>
      </c>
      <c r="I406" s="201">
        <v>0</v>
      </c>
      <c r="J406" s="195">
        <v>0</v>
      </c>
      <c r="K406" s="201">
        <v>0</v>
      </c>
      <c r="L406" s="195">
        <v>0</v>
      </c>
      <c r="M406" s="201">
        <v>0</v>
      </c>
      <c r="N406" s="195">
        <v>0</v>
      </c>
      <c r="O406" s="201">
        <v>0</v>
      </c>
      <c r="P406" s="195">
        <v>0</v>
      </c>
      <c r="Q406" s="201">
        <v>0</v>
      </c>
      <c r="R406" s="195">
        <v>0</v>
      </c>
      <c r="S406" s="201">
        <v>0</v>
      </c>
      <c r="T406" s="195">
        <v>6</v>
      </c>
      <c r="U406" s="201">
        <v>0</v>
      </c>
      <c r="V406" s="2"/>
      <c r="W406" s="2"/>
    </row>
    <row r="407" spans="1:23" x14ac:dyDescent="0.2">
      <c r="A407" s="313" t="s">
        <v>38</v>
      </c>
      <c r="B407" s="195">
        <v>29</v>
      </c>
      <c r="C407" s="201">
        <v>0</v>
      </c>
      <c r="D407" s="195">
        <v>14</v>
      </c>
      <c r="E407" s="201">
        <v>0</v>
      </c>
      <c r="F407" s="195">
        <v>2</v>
      </c>
      <c r="G407" s="201">
        <v>0</v>
      </c>
      <c r="H407" s="195">
        <v>0</v>
      </c>
      <c r="I407" s="201">
        <v>0</v>
      </c>
      <c r="J407" s="195">
        <v>0</v>
      </c>
      <c r="K407" s="201">
        <v>0</v>
      </c>
      <c r="L407" s="195">
        <v>0</v>
      </c>
      <c r="M407" s="201">
        <v>0</v>
      </c>
      <c r="N407" s="195">
        <v>0</v>
      </c>
      <c r="O407" s="201">
        <v>0</v>
      </c>
      <c r="P407" s="195">
        <v>0</v>
      </c>
      <c r="Q407" s="201">
        <v>0</v>
      </c>
      <c r="R407" s="195">
        <v>0</v>
      </c>
      <c r="S407" s="201">
        <v>0</v>
      </c>
      <c r="T407" s="195">
        <v>45</v>
      </c>
      <c r="U407" s="201">
        <v>0</v>
      </c>
      <c r="V407" s="2"/>
      <c r="W407" s="2"/>
    </row>
    <row r="408" spans="1:23" x14ac:dyDescent="0.2">
      <c r="A408" s="313" t="s">
        <v>39</v>
      </c>
      <c r="B408" s="195">
        <v>22</v>
      </c>
      <c r="C408" s="201">
        <v>1</v>
      </c>
      <c r="D408" s="195">
        <v>12</v>
      </c>
      <c r="E408" s="201">
        <v>0</v>
      </c>
      <c r="F408" s="195">
        <v>2</v>
      </c>
      <c r="G408" s="201">
        <v>0</v>
      </c>
      <c r="H408" s="195">
        <v>0</v>
      </c>
      <c r="I408" s="201">
        <v>0</v>
      </c>
      <c r="J408" s="195">
        <v>0</v>
      </c>
      <c r="K408" s="201">
        <v>0</v>
      </c>
      <c r="L408" s="195">
        <v>0</v>
      </c>
      <c r="M408" s="201">
        <v>0</v>
      </c>
      <c r="N408" s="195">
        <v>0</v>
      </c>
      <c r="O408" s="201">
        <v>0</v>
      </c>
      <c r="P408" s="195">
        <v>0</v>
      </c>
      <c r="Q408" s="201">
        <v>0</v>
      </c>
      <c r="R408" s="195">
        <v>0</v>
      </c>
      <c r="S408" s="201">
        <v>0</v>
      </c>
      <c r="T408" s="195">
        <v>36</v>
      </c>
      <c r="U408" s="201">
        <v>1</v>
      </c>
      <c r="V408" s="2"/>
      <c r="W408" s="2"/>
    </row>
    <row r="409" spans="1:23" x14ac:dyDescent="0.2">
      <c r="A409" s="313" t="s">
        <v>40</v>
      </c>
      <c r="B409" s="195">
        <v>28</v>
      </c>
      <c r="C409" s="201">
        <v>0</v>
      </c>
      <c r="D409" s="195">
        <v>30</v>
      </c>
      <c r="E409" s="201">
        <v>1</v>
      </c>
      <c r="F409" s="195">
        <v>2</v>
      </c>
      <c r="G409" s="201">
        <v>0</v>
      </c>
      <c r="H409" s="195">
        <v>0</v>
      </c>
      <c r="I409" s="201">
        <v>0</v>
      </c>
      <c r="J409" s="195">
        <v>0</v>
      </c>
      <c r="K409" s="201">
        <v>0</v>
      </c>
      <c r="L409" s="195">
        <v>0</v>
      </c>
      <c r="M409" s="201">
        <v>0</v>
      </c>
      <c r="N409" s="195">
        <v>0</v>
      </c>
      <c r="O409" s="201">
        <v>0</v>
      </c>
      <c r="P409" s="195">
        <v>0</v>
      </c>
      <c r="Q409" s="201">
        <v>0</v>
      </c>
      <c r="R409" s="195">
        <v>0</v>
      </c>
      <c r="S409" s="201">
        <v>0</v>
      </c>
      <c r="T409" s="195">
        <v>60</v>
      </c>
      <c r="U409" s="201">
        <v>1</v>
      </c>
      <c r="V409" s="2"/>
      <c r="W409" s="2"/>
    </row>
    <row r="410" spans="1:23" x14ac:dyDescent="0.2">
      <c r="A410" s="313" t="s">
        <v>41</v>
      </c>
      <c r="B410" s="195">
        <v>46</v>
      </c>
      <c r="C410" s="201">
        <v>3</v>
      </c>
      <c r="D410" s="195">
        <v>25</v>
      </c>
      <c r="E410" s="201">
        <v>0</v>
      </c>
      <c r="F410" s="195">
        <v>4</v>
      </c>
      <c r="G410" s="201">
        <v>0</v>
      </c>
      <c r="H410" s="195">
        <v>0</v>
      </c>
      <c r="I410" s="201">
        <v>0</v>
      </c>
      <c r="J410" s="195">
        <v>0</v>
      </c>
      <c r="K410" s="201">
        <v>0</v>
      </c>
      <c r="L410" s="195">
        <v>0</v>
      </c>
      <c r="M410" s="201">
        <v>0</v>
      </c>
      <c r="N410" s="195">
        <v>0</v>
      </c>
      <c r="O410" s="201">
        <v>0</v>
      </c>
      <c r="P410" s="195">
        <v>0</v>
      </c>
      <c r="Q410" s="201">
        <v>0</v>
      </c>
      <c r="R410" s="195">
        <v>0</v>
      </c>
      <c r="S410" s="201">
        <v>0</v>
      </c>
      <c r="T410" s="195">
        <v>75</v>
      </c>
      <c r="U410" s="201">
        <v>3</v>
      </c>
      <c r="V410" s="2"/>
      <c r="W410" s="2"/>
    </row>
    <row r="411" spans="1:23" x14ac:dyDescent="0.2">
      <c r="A411" s="313" t="s">
        <v>42</v>
      </c>
      <c r="B411" s="195">
        <v>31</v>
      </c>
      <c r="C411" s="201">
        <v>0</v>
      </c>
      <c r="D411" s="195">
        <v>27</v>
      </c>
      <c r="E411" s="201">
        <v>0</v>
      </c>
      <c r="F411" s="195">
        <v>4</v>
      </c>
      <c r="G411" s="201">
        <v>0</v>
      </c>
      <c r="H411" s="195">
        <v>0</v>
      </c>
      <c r="I411" s="201">
        <v>0</v>
      </c>
      <c r="J411" s="195">
        <v>0</v>
      </c>
      <c r="K411" s="201">
        <v>0</v>
      </c>
      <c r="L411" s="195">
        <v>0</v>
      </c>
      <c r="M411" s="201">
        <v>0</v>
      </c>
      <c r="N411" s="195">
        <v>0</v>
      </c>
      <c r="O411" s="201">
        <v>0</v>
      </c>
      <c r="P411" s="195">
        <v>0</v>
      </c>
      <c r="Q411" s="201">
        <v>0</v>
      </c>
      <c r="R411" s="195">
        <v>0</v>
      </c>
      <c r="S411" s="201">
        <v>0</v>
      </c>
      <c r="T411" s="195">
        <v>62</v>
      </c>
      <c r="U411" s="201">
        <v>0</v>
      </c>
      <c r="V411" s="2"/>
      <c r="W411" s="2"/>
    </row>
    <row r="412" spans="1:23" x14ac:dyDescent="0.2">
      <c r="A412" s="313" t="s">
        <v>43</v>
      </c>
      <c r="B412" s="195">
        <v>24</v>
      </c>
      <c r="C412" s="201">
        <v>1</v>
      </c>
      <c r="D412" s="195">
        <v>17</v>
      </c>
      <c r="E412" s="201">
        <v>1</v>
      </c>
      <c r="F412" s="195">
        <v>0</v>
      </c>
      <c r="G412" s="201">
        <v>0</v>
      </c>
      <c r="H412" s="195">
        <v>0</v>
      </c>
      <c r="I412" s="201">
        <v>0</v>
      </c>
      <c r="J412" s="195">
        <v>0</v>
      </c>
      <c r="K412" s="201">
        <v>0</v>
      </c>
      <c r="L412" s="195">
        <v>0</v>
      </c>
      <c r="M412" s="201">
        <v>0</v>
      </c>
      <c r="N412" s="195">
        <v>0</v>
      </c>
      <c r="O412" s="201">
        <v>0</v>
      </c>
      <c r="P412" s="195">
        <v>0</v>
      </c>
      <c r="Q412" s="201">
        <v>0</v>
      </c>
      <c r="R412" s="195">
        <v>0</v>
      </c>
      <c r="S412" s="201">
        <v>0</v>
      </c>
      <c r="T412" s="195">
        <v>41</v>
      </c>
      <c r="U412" s="201">
        <v>2</v>
      </c>
      <c r="V412" s="2"/>
      <c r="W412" s="2"/>
    </row>
    <row r="413" spans="1:23" x14ac:dyDescent="0.2">
      <c r="A413" s="313" t="s">
        <v>44</v>
      </c>
      <c r="B413" s="195">
        <v>31</v>
      </c>
      <c r="C413" s="201">
        <v>3</v>
      </c>
      <c r="D413" s="195">
        <v>18</v>
      </c>
      <c r="E413" s="201">
        <v>0</v>
      </c>
      <c r="F413" s="195">
        <v>2</v>
      </c>
      <c r="G413" s="201">
        <v>0</v>
      </c>
      <c r="H413" s="195">
        <v>0</v>
      </c>
      <c r="I413" s="201">
        <v>0</v>
      </c>
      <c r="J413" s="195">
        <v>0</v>
      </c>
      <c r="K413" s="201">
        <v>0</v>
      </c>
      <c r="L413" s="195">
        <v>0</v>
      </c>
      <c r="M413" s="201">
        <v>0</v>
      </c>
      <c r="N413" s="195">
        <v>0</v>
      </c>
      <c r="O413" s="201">
        <v>0</v>
      </c>
      <c r="P413" s="195">
        <v>0</v>
      </c>
      <c r="Q413" s="201">
        <v>0</v>
      </c>
      <c r="R413" s="195">
        <v>0</v>
      </c>
      <c r="S413" s="201">
        <v>0</v>
      </c>
      <c r="T413" s="195">
        <v>51</v>
      </c>
      <c r="U413" s="201">
        <v>3</v>
      </c>
      <c r="V413" s="2"/>
      <c r="W413" s="2"/>
    </row>
    <row r="414" spans="1:23" x14ac:dyDescent="0.2">
      <c r="A414" s="313" t="s">
        <v>45</v>
      </c>
      <c r="B414" s="195">
        <v>25</v>
      </c>
      <c r="C414" s="201">
        <v>1</v>
      </c>
      <c r="D414" s="195">
        <v>23</v>
      </c>
      <c r="E414" s="201">
        <v>0</v>
      </c>
      <c r="F414" s="195">
        <v>1</v>
      </c>
      <c r="G414" s="201">
        <v>0</v>
      </c>
      <c r="H414" s="195">
        <v>0</v>
      </c>
      <c r="I414" s="201">
        <v>0</v>
      </c>
      <c r="J414" s="195">
        <v>0</v>
      </c>
      <c r="K414" s="201">
        <v>0</v>
      </c>
      <c r="L414" s="195">
        <v>0</v>
      </c>
      <c r="M414" s="201">
        <v>0</v>
      </c>
      <c r="N414" s="195">
        <v>0</v>
      </c>
      <c r="O414" s="201">
        <v>0</v>
      </c>
      <c r="P414" s="195">
        <v>0</v>
      </c>
      <c r="Q414" s="201">
        <v>0</v>
      </c>
      <c r="R414" s="195">
        <v>0</v>
      </c>
      <c r="S414" s="201">
        <v>0</v>
      </c>
      <c r="T414" s="195">
        <v>49</v>
      </c>
      <c r="U414" s="201">
        <v>1</v>
      </c>
      <c r="V414" s="2"/>
      <c r="W414" s="2"/>
    </row>
    <row r="415" spans="1:23" x14ac:dyDescent="0.2">
      <c r="A415" s="313" t="s">
        <v>46</v>
      </c>
      <c r="B415" s="195">
        <v>26</v>
      </c>
      <c r="C415" s="201">
        <v>0</v>
      </c>
      <c r="D415" s="195">
        <v>21</v>
      </c>
      <c r="E415" s="201">
        <v>0</v>
      </c>
      <c r="F415" s="195">
        <v>1</v>
      </c>
      <c r="G415" s="201">
        <v>0</v>
      </c>
      <c r="H415" s="195">
        <v>0</v>
      </c>
      <c r="I415" s="201">
        <v>0</v>
      </c>
      <c r="J415" s="195">
        <v>0</v>
      </c>
      <c r="K415" s="201">
        <v>0</v>
      </c>
      <c r="L415" s="195">
        <v>0</v>
      </c>
      <c r="M415" s="201">
        <v>0</v>
      </c>
      <c r="N415" s="195">
        <v>0</v>
      </c>
      <c r="O415" s="201">
        <v>0</v>
      </c>
      <c r="P415" s="195">
        <v>0</v>
      </c>
      <c r="Q415" s="201">
        <v>0</v>
      </c>
      <c r="R415" s="195">
        <v>0</v>
      </c>
      <c r="S415" s="201">
        <v>0</v>
      </c>
      <c r="T415" s="195">
        <v>48</v>
      </c>
      <c r="U415" s="201">
        <v>0</v>
      </c>
      <c r="V415" s="2"/>
      <c r="W415" s="2"/>
    </row>
    <row r="416" spans="1:23" x14ac:dyDescent="0.2">
      <c r="A416" s="313" t="s">
        <v>47</v>
      </c>
      <c r="B416" s="195">
        <v>30</v>
      </c>
      <c r="C416" s="201">
        <v>1</v>
      </c>
      <c r="D416" s="195">
        <v>29</v>
      </c>
      <c r="E416" s="201">
        <v>0</v>
      </c>
      <c r="F416" s="195">
        <v>1</v>
      </c>
      <c r="G416" s="201">
        <v>0</v>
      </c>
      <c r="H416" s="195">
        <v>1</v>
      </c>
      <c r="I416" s="201">
        <v>0</v>
      </c>
      <c r="J416" s="195">
        <v>0</v>
      </c>
      <c r="K416" s="201">
        <v>0</v>
      </c>
      <c r="L416" s="195">
        <v>0</v>
      </c>
      <c r="M416" s="201">
        <v>0</v>
      </c>
      <c r="N416" s="195">
        <v>0</v>
      </c>
      <c r="O416" s="201">
        <v>0</v>
      </c>
      <c r="P416" s="195">
        <v>0</v>
      </c>
      <c r="Q416" s="201">
        <v>0</v>
      </c>
      <c r="R416" s="195">
        <v>0</v>
      </c>
      <c r="S416" s="201">
        <v>0</v>
      </c>
      <c r="T416" s="195">
        <v>61</v>
      </c>
      <c r="U416" s="201">
        <v>1</v>
      </c>
      <c r="V416" s="2"/>
      <c r="W416" s="2"/>
    </row>
    <row r="417" spans="1:23" x14ac:dyDescent="0.2">
      <c r="A417" s="313" t="s">
        <v>48</v>
      </c>
      <c r="B417" s="195">
        <v>28</v>
      </c>
      <c r="C417" s="201">
        <v>1</v>
      </c>
      <c r="D417" s="195">
        <v>12</v>
      </c>
      <c r="E417" s="201">
        <v>0</v>
      </c>
      <c r="F417" s="195">
        <v>3</v>
      </c>
      <c r="G417" s="201">
        <v>0</v>
      </c>
      <c r="H417" s="195">
        <v>0</v>
      </c>
      <c r="I417" s="201">
        <v>0</v>
      </c>
      <c r="J417" s="195">
        <v>0</v>
      </c>
      <c r="K417" s="201">
        <v>0</v>
      </c>
      <c r="L417" s="195">
        <v>0</v>
      </c>
      <c r="M417" s="201">
        <v>0</v>
      </c>
      <c r="N417" s="195">
        <v>0</v>
      </c>
      <c r="O417" s="201">
        <v>0</v>
      </c>
      <c r="P417" s="195">
        <v>0</v>
      </c>
      <c r="Q417" s="201">
        <v>0</v>
      </c>
      <c r="R417" s="195">
        <v>0</v>
      </c>
      <c r="S417" s="201">
        <v>0</v>
      </c>
      <c r="T417" s="195">
        <v>43</v>
      </c>
      <c r="U417" s="201">
        <v>1</v>
      </c>
      <c r="V417" s="2"/>
      <c r="W417" s="2"/>
    </row>
    <row r="418" spans="1:23" x14ac:dyDescent="0.2">
      <c r="A418" s="313" t="s">
        <v>49</v>
      </c>
      <c r="B418" s="195">
        <v>17</v>
      </c>
      <c r="C418" s="201">
        <v>0</v>
      </c>
      <c r="D418" s="195">
        <v>11</v>
      </c>
      <c r="E418" s="201">
        <v>0</v>
      </c>
      <c r="F418" s="195">
        <v>0</v>
      </c>
      <c r="G418" s="201">
        <v>0</v>
      </c>
      <c r="H418" s="195">
        <v>0</v>
      </c>
      <c r="I418" s="201">
        <v>0</v>
      </c>
      <c r="J418" s="195">
        <v>0</v>
      </c>
      <c r="K418" s="201">
        <v>0</v>
      </c>
      <c r="L418" s="195">
        <v>0</v>
      </c>
      <c r="M418" s="201">
        <v>0</v>
      </c>
      <c r="N418" s="195">
        <v>0</v>
      </c>
      <c r="O418" s="201">
        <v>0</v>
      </c>
      <c r="P418" s="195">
        <v>0</v>
      </c>
      <c r="Q418" s="201">
        <v>0</v>
      </c>
      <c r="R418" s="195">
        <v>0</v>
      </c>
      <c r="S418" s="201">
        <v>0</v>
      </c>
      <c r="T418" s="195">
        <v>28</v>
      </c>
      <c r="U418" s="201">
        <v>0</v>
      </c>
      <c r="V418" s="2"/>
      <c r="W418" s="2"/>
    </row>
    <row r="419" spans="1:23" x14ac:dyDescent="0.2">
      <c r="A419" s="313" t="s">
        <v>50</v>
      </c>
      <c r="B419" s="195">
        <v>9</v>
      </c>
      <c r="C419" s="201">
        <v>0</v>
      </c>
      <c r="D419" s="195">
        <v>13</v>
      </c>
      <c r="E419" s="201">
        <v>0</v>
      </c>
      <c r="F419" s="195">
        <v>4</v>
      </c>
      <c r="G419" s="201">
        <v>0</v>
      </c>
      <c r="H419" s="195">
        <v>0</v>
      </c>
      <c r="I419" s="201">
        <v>0</v>
      </c>
      <c r="J419" s="195">
        <v>0</v>
      </c>
      <c r="K419" s="201">
        <v>0</v>
      </c>
      <c r="L419" s="195">
        <v>0</v>
      </c>
      <c r="M419" s="201">
        <v>0</v>
      </c>
      <c r="N419" s="195">
        <v>0</v>
      </c>
      <c r="O419" s="201">
        <v>0</v>
      </c>
      <c r="P419" s="195">
        <v>0</v>
      </c>
      <c r="Q419" s="201">
        <v>0</v>
      </c>
      <c r="R419" s="195">
        <v>0</v>
      </c>
      <c r="S419" s="201">
        <v>0</v>
      </c>
      <c r="T419" s="195">
        <v>26</v>
      </c>
      <c r="U419" s="201">
        <v>0</v>
      </c>
      <c r="V419" s="2"/>
      <c r="W419" s="2"/>
    </row>
    <row r="420" spans="1:23" x14ac:dyDescent="0.2">
      <c r="A420" s="313" t="s">
        <v>51</v>
      </c>
      <c r="B420" s="195">
        <v>10</v>
      </c>
      <c r="C420" s="201">
        <v>0</v>
      </c>
      <c r="D420" s="195">
        <v>7</v>
      </c>
      <c r="E420" s="201">
        <v>0</v>
      </c>
      <c r="F420" s="195">
        <v>0</v>
      </c>
      <c r="G420" s="201">
        <v>0</v>
      </c>
      <c r="H420" s="195">
        <v>1</v>
      </c>
      <c r="I420" s="201">
        <v>0</v>
      </c>
      <c r="J420" s="195">
        <v>0</v>
      </c>
      <c r="K420" s="201">
        <v>0</v>
      </c>
      <c r="L420" s="195">
        <v>0</v>
      </c>
      <c r="M420" s="201">
        <v>0</v>
      </c>
      <c r="N420" s="195">
        <v>0</v>
      </c>
      <c r="O420" s="201">
        <v>0</v>
      </c>
      <c r="P420" s="195">
        <v>0</v>
      </c>
      <c r="Q420" s="201">
        <v>0</v>
      </c>
      <c r="R420" s="195">
        <v>0</v>
      </c>
      <c r="S420" s="201">
        <v>0</v>
      </c>
      <c r="T420" s="195">
        <v>18</v>
      </c>
      <c r="U420" s="201">
        <v>0</v>
      </c>
      <c r="V420" s="2"/>
      <c r="W420" s="2"/>
    </row>
    <row r="421" spans="1:23" ht="10.5" thickBot="1" x14ac:dyDescent="0.25">
      <c r="A421" s="311" t="s">
        <v>52</v>
      </c>
      <c r="B421" s="195">
        <v>6</v>
      </c>
      <c r="C421" s="201">
        <v>0</v>
      </c>
      <c r="D421" s="195">
        <v>10</v>
      </c>
      <c r="E421" s="201">
        <v>0</v>
      </c>
      <c r="F421" s="195">
        <v>0</v>
      </c>
      <c r="G421" s="201">
        <v>0</v>
      </c>
      <c r="H421" s="195">
        <v>0</v>
      </c>
      <c r="I421" s="201">
        <v>0</v>
      </c>
      <c r="J421" s="195">
        <v>0</v>
      </c>
      <c r="K421" s="201">
        <v>0</v>
      </c>
      <c r="L421" s="195">
        <v>0</v>
      </c>
      <c r="M421" s="201">
        <v>0</v>
      </c>
      <c r="N421" s="195">
        <v>0</v>
      </c>
      <c r="O421" s="201">
        <v>0</v>
      </c>
      <c r="P421" s="195">
        <v>0</v>
      </c>
      <c r="Q421" s="201">
        <v>0</v>
      </c>
      <c r="R421" s="195">
        <v>0</v>
      </c>
      <c r="S421" s="201">
        <v>0</v>
      </c>
      <c r="T421" s="195">
        <v>16</v>
      </c>
      <c r="U421" s="201">
        <v>0</v>
      </c>
      <c r="V421" s="2"/>
      <c r="W421" s="2"/>
    </row>
    <row r="422" spans="1:23" ht="11" thickTop="1" thickBot="1" x14ac:dyDescent="0.25">
      <c r="A422" s="312" t="s">
        <v>53</v>
      </c>
      <c r="B422" s="196">
        <v>407</v>
      </c>
      <c r="C422" s="202">
        <v>12</v>
      </c>
      <c r="D422" s="196">
        <v>311</v>
      </c>
      <c r="E422" s="202">
        <v>3</v>
      </c>
      <c r="F422" s="196">
        <v>32</v>
      </c>
      <c r="G422" s="202">
        <v>0</v>
      </c>
      <c r="H422" s="196">
        <v>3</v>
      </c>
      <c r="I422" s="202">
        <v>0</v>
      </c>
      <c r="J422" s="196">
        <v>0</v>
      </c>
      <c r="K422" s="202">
        <v>0</v>
      </c>
      <c r="L422" s="196">
        <v>0</v>
      </c>
      <c r="M422" s="202">
        <v>0</v>
      </c>
      <c r="N422" s="196">
        <v>0</v>
      </c>
      <c r="O422" s="202">
        <v>0</v>
      </c>
      <c r="P422" s="196">
        <v>0</v>
      </c>
      <c r="Q422" s="202">
        <v>0</v>
      </c>
      <c r="R422" s="196">
        <v>0</v>
      </c>
      <c r="S422" s="202">
        <v>0</v>
      </c>
      <c r="T422" s="196">
        <v>753</v>
      </c>
      <c r="U422" s="202">
        <v>15</v>
      </c>
      <c r="V422" s="2"/>
      <c r="W422" s="2"/>
    </row>
    <row r="423" spans="1:23" ht="10.5" thickTop="1" x14ac:dyDescent="0.2">
      <c r="A423" s="313" t="s">
        <v>125</v>
      </c>
      <c r="B423" s="197">
        <v>0.54050464807436915</v>
      </c>
      <c r="C423" s="203">
        <v>1.5936254980079681E-2</v>
      </c>
      <c r="D423" s="197">
        <v>0.41301460823373176</v>
      </c>
      <c r="E423" s="203">
        <v>3.9840637450199202E-3</v>
      </c>
      <c r="F423" s="197">
        <v>4.2496679946879147E-2</v>
      </c>
      <c r="G423" s="203">
        <v>0</v>
      </c>
      <c r="H423" s="197">
        <v>3.9840637450199202E-3</v>
      </c>
      <c r="I423" s="203">
        <v>0</v>
      </c>
      <c r="J423" s="197">
        <v>0</v>
      </c>
      <c r="K423" s="203">
        <v>0</v>
      </c>
      <c r="L423" s="197">
        <v>0</v>
      </c>
      <c r="M423" s="203">
        <v>0</v>
      </c>
      <c r="N423" s="197">
        <v>0</v>
      </c>
      <c r="O423" s="203">
        <v>0</v>
      </c>
      <c r="P423" s="197">
        <v>0</v>
      </c>
      <c r="Q423" s="203">
        <v>0</v>
      </c>
      <c r="R423" s="197">
        <v>0</v>
      </c>
      <c r="S423" s="203">
        <v>0</v>
      </c>
      <c r="T423" s="197">
        <v>1</v>
      </c>
      <c r="U423" s="203">
        <v>1.9920318725099601E-2</v>
      </c>
      <c r="V423" s="2"/>
      <c r="W423" s="2"/>
    </row>
    <row r="424" spans="1:23" x14ac:dyDescent="0.2">
      <c r="A424" s="313" t="s">
        <v>111</v>
      </c>
      <c r="B424" s="198">
        <v>342</v>
      </c>
      <c r="C424" s="204">
        <v>11</v>
      </c>
      <c r="D424" s="198">
        <v>248</v>
      </c>
      <c r="E424" s="204">
        <v>3</v>
      </c>
      <c r="F424" s="198">
        <v>22</v>
      </c>
      <c r="G424" s="204">
        <v>0</v>
      </c>
      <c r="H424" s="198">
        <v>1</v>
      </c>
      <c r="I424" s="204">
        <v>0</v>
      </c>
      <c r="J424" s="198">
        <v>0</v>
      </c>
      <c r="K424" s="204">
        <v>0</v>
      </c>
      <c r="L424" s="198">
        <v>0</v>
      </c>
      <c r="M424" s="204">
        <v>0</v>
      </c>
      <c r="N424" s="198">
        <v>0</v>
      </c>
      <c r="O424" s="204">
        <v>0</v>
      </c>
      <c r="P424" s="198">
        <v>0</v>
      </c>
      <c r="Q424" s="204">
        <v>0</v>
      </c>
      <c r="R424" s="198">
        <v>0</v>
      </c>
      <c r="S424" s="204">
        <v>0</v>
      </c>
      <c r="T424" s="198">
        <v>613</v>
      </c>
      <c r="U424" s="204">
        <v>14</v>
      </c>
      <c r="V424" s="2"/>
      <c r="W424" s="2"/>
    </row>
    <row r="425" spans="1:23" ht="10.5" thickBot="1" x14ac:dyDescent="0.25">
      <c r="A425" s="311" t="s">
        <v>112</v>
      </c>
      <c r="B425" s="199">
        <v>65</v>
      </c>
      <c r="C425" s="205">
        <v>1</v>
      </c>
      <c r="D425" s="199">
        <v>63</v>
      </c>
      <c r="E425" s="205">
        <v>0</v>
      </c>
      <c r="F425" s="199">
        <v>10</v>
      </c>
      <c r="G425" s="205">
        <v>0</v>
      </c>
      <c r="H425" s="199">
        <v>2</v>
      </c>
      <c r="I425" s="205">
        <v>0</v>
      </c>
      <c r="J425" s="199">
        <v>0</v>
      </c>
      <c r="K425" s="205">
        <v>0</v>
      </c>
      <c r="L425" s="199">
        <v>0</v>
      </c>
      <c r="M425" s="205">
        <v>0</v>
      </c>
      <c r="N425" s="199">
        <v>0</v>
      </c>
      <c r="O425" s="205">
        <v>0</v>
      </c>
      <c r="P425" s="199">
        <v>0</v>
      </c>
      <c r="Q425" s="205">
        <v>0</v>
      </c>
      <c r="R425" s="199">
        <v>0</v>
      </c>
      <c r="S425" s="205">
        <v>0</v>
      </c>
      <c r="T425" s="199">
        <v>140</v>
      </c>
      <c r="U425" s="205">
        <v>1</v>
      </c>
      <c r="V425" s="2"/>
      <c r="W425" s="2"/>
    </row>
    <row r="426" spans="1:23" ht="14" thickTop="1" thickBot="1" x14ac:dyDescent="0.35">
      <c r="A426" s="314" t="s">
        <v>54</v>
      </c>
      <c r="B426" s="292"/>
      <c r="C426" s="293"/>
      <c r="D426" s="293"/>
      <c r="E426" s="294"/>
      <c r="F426" s="294"/>
      <c r="G426" s="295"/>
      <c r="H426" s="294" t="s">
        <v>55</v>
      </c>
      <c r="I426" s="296">
        <v>738</v>
      </c>
      <c r="J426" s="54"/>
      <c r="K426" s="53"/>
      <c r="L426" s="60" t="s">
        <v>56</v>
      </c>
      <c r="M426" s="54">
        <v>15</v>
      </c>
      <c r="N426" s="58"/>
      <c r="O426" s="292"/>
      <c r="P426" s="295"/>
      <c r="Q426" s="297"/>
      <c r="R426" s="298" t="s">
        <v>57</v>
      </c>
      <c r="S426" s="298"/>
      <c r="T426" s="299">
        <v>768</v>
      </c>
      <c r="U426" s="300"/>
      <c r="V426" s="2"/>
      <c r="W426" s="2"/>
    </row>
    <row r="427" spans="1:23" ht="13" thickTop="1" x14ac:dyDescent="0.25">
      <c r="A427" s="315" t="s">
        <v>58</v>
      </c>
      <c r="B427" s="33"/>
      <c r="C427" s="33"/>
      <c r="D427" s="34" t="s">
        <v>59</v>
      </c>
      <c r="E427" s="35">
        <v>24.694555112881805</v>
      </c>
      <c r="F427" s="32" t="s">
        <v>60</v>
      </c>
      <c r="G427" s="36"/>
      <c r="H427" s="34" t="s">
        <v>61</v>
      </c>
      <c r="I427" s="35">
        <v>19</v>
      </c>
      <c r="J427" s="32" t="s">
        <v>60</v>
      </c>
      <c r="K427" s="4"/>
      <c r="N427" s="301"/>
      <c r="O427" s="302"/>
      <c r="P427" s="302"/>
      <c r="Q427" s="302"/>
      <c r="R427" s="301"/>
      <c r="S427" s="301"/>
      <c r="T427" s="301"/>
      <c r="U427" s="301"/>
      <c r="V427" s="2"/>
      <c r="W427" s="2"/>
    </row>
    <row r="428" spans="1:23" ht="6.65" customHeight="1" x14ac:dyDescent="0.2">
      <c r="V428" s="2"/>
      <c r="W428" s="2"/>
    </row>
    <row r="429" spans="1:23" x14ac:dyDescent="0.2">
      <c r="V429" s="2"/>
      <c r="W429" s="2"/>
    </row>
    <row r="430" spans="1:23" x14ac:dyDescent="0.2">
      <c r="V430" s="2"/>
      <c r="W430" s="2"/>
    </row>
    <row r="431" spans="1:23" x14ac:dyDescent="0.2">
      <c r="V431" s="2"/>
      <c r="W431" s="2"/>
    </row>
    <row r="432" spans="1:23" x14ac:dyDescent="0.2">
      <c r="V432" s="2"/>
      <c r="W432" s="2"/>
    </row>
    <row r="433" spans="22:23" x14ac:dyDescent="0.2">
      <c r="V433" s="2"/>
      <c r="W433" s="2"/>
    </row>
    <row r="434" spans="22:23" x14ac:dyDescent="0.2">
      <c r="V434" s="2"/>
      <c r="W434" s="2"/>
    </row>
    <row r="435" spans="22:23" x14ac:dyDescent="0.2">
      <c r="V435" s="2"/>
      <c r="W435" s="2"/>
    </row>
    <row r="436" spans="22:23" x14ac:dyDescent="0.2">
      <c r="V436" s="2"/>
      <c r="W436" s="2"/>
    </row>
    <row r="437" spans="22:23" x14ac:dyDescent="0.2">
      <c r="V437" s="2"/>
      <c r="W437" s="2"/>
    </row>
    <row r="438" spans="22:23" x14ac:dyDescent="0.2">
      <c r="V438" s="2"/>
      <c r="W438" s="2"/>
    </row>
    <row r="439" spans="22:23" x14ac:dyDescent="0.2">
      <c r="V439" s="2"/>
      <c r="W439" s="2"/>
    </row>
    <row r="440" spans="22:23" x14ac:dyDescent="0.2">
      <c r="V440" s="2"/>
      <c r="W440" s="2"/>
    </row>
    <row r="441" spans="22:23" x14ac:dyDescent="0.2">
      <c r="V441" s="2"/>
      <c r="W441" s="2"/>
    </row>
    <row r="442" spans="22:23" x14ac:dyDescent="0.2">
      <c r="V442" s="2"/>
      <c r="W442" s="2"/>
    </row>
    <row r="443" spans="22:23" x14ac:dyDescent="0.2">
      <c r="V443" s="2"/>
      <c r="W443" s="2"/>
    </row>
    <row r="444" spans="22:23" x14ac:dyDescent="0.2">
      <c r="V444" s="2"/>
      <c r="W444" s="2"/>
    </row>
    <row r="445" spans="22:23" x14ac:dyDescent="0.2">
      <c r="V445" s="2"/>
      <c r="W445" s="2"/>
    </row>
    <row r="446" spans="22:23" x14ac:dyDescent="0.2">
      <c r="V446" s="2"/>
      <c r="W446" s="2"/>
    </row>
    <row r="447" spans="22:23" x14ac:dyDescent="0.2">
      <c r="V447" s="2"/>
      <c r="W447" s="2"/>
    </row>
    <row r="448" spans="22:23" x14ac:dyDescent="0.2">
      <c r="V448" s="2"/>
      <c r="W448" s="2"/>
    </row>
    <row r="449" spans="1:23" x14ac:dyDescent="0.2">
      <c r="V449" s="2"/>
      <c r="W449" s="2"/>
    </row>
    <row r="450" spans="1:23" x14ac:dyDescent="0.2">
      <c r="V450" s="2"/>
      <c r="W450" s="2"/>
    </row>
    <row r="451" spans="1:23" x14ac:dyDescent="0.2">
      <c r="V451" s="2"/>
      <c r="W451" s="2"/>
    </row>
    <row r="452" spans="1:23" x14ac:dyDescent="0.2">
      <c r="V452" s="2"/>
      <c r="W452" s="2"/>
    </row>
    <row r="453" spans="1:23" ht="13" x14ac:dyDescent="0.3">
      <c r="A453" s="317">
        <v>3.9840637450199202E-3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V453" s="2"/>
      <c r="W453" s="2"/>
    </row>
    <row r="454" spans="1:23" ht="13" x14ac:dyDescent="0.3">
      <c r="A454" s="317"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V454" s="2"/>
      <c r="W454" s="2"/>
    </row>
    <row r="455" spans="1:23" x14ac:dyDescent="0.2">
      <c r="V455" s="2"/>
      <c r="W455" s="2"/>
    </row>
    <row r="456" spans="1:23" ht="17" thickBot="1" x14ac:dyDescent="0.25">
      <c r="A456" s="322" t="s">
        <v>170</v>
      </c>
      <c r="B456" s="237"/>
      <c r="C456" s="237"/>
      <c r="D456" s="237"/>
      <c r="E456" s="237"/>
      <c r="F456" s="237"/>
      <c r="G456" s="237"/>
      <c r="H456" s="237"/>
      <c r="I456" s="237"/>
      <c r="J456" s="237"/>
      <c r="K456" s="237"/>
      <c r="L456" s="237"/>
      <c r="M456" s="237"/>
      <c r="N456" s="237"/>
      <c r="O456" s="237"/>
      <c r="P456" s="237"/>
      <c r="Q456" s="237"/>
      <c r="R456" s="237"/>
      <c r="S456" s="237"/>
      <c r="T456" s="237"/>
      <c r="U456" s="237"/>
      <c r="V456" s="2"/>
      <c r="W456" s="2"/>
    </row>
    <row r="457" spans="1:23" ht="15.5" x14ac:dyDescent="0.35">
      <c r="A457" s="323" t="s">
        <v>90</v>
      </c>
      <c r="B457" s="238"/>
      <c r="C457" s="238"/>
      <c r="D457" s="238"/>
      <c r="E457" s="238"/>
      <c r="F457" s="238"/>
      <c r="G457" s="238"/>
      <c r="H457" s="238"/>
      <c r="I457" s="238"/>
      <c r="J457" s="238"/>
      <c r="K457" s="238"/>
      <c r="L457" s="238"/>
      <c r="M457" s="238"/>
      <c r="N457" s="238"/>
      <c r="O457" s="238"/>
      <c r="P457" s="238"/>
      <c r="Q457" s="238"/>
      <c r="R457" s="238"/>
      <c r="S457" s="238"/>
      <c r="T457" s="238"/>
      <c r="U457" s="238"/>
      <c r="V457" s="2"/>
      <c r="W457" s="2"/>
    </row>
    <row r="458" spans="1:23" ht="13" x14ac:dyDescent="0.3">
      <c r="A458" s="320" t="s">
        <v>74</v>
      </c>
      <c r="B458" s="4"/>
      <c r="C458" s="80" t="s">
        <v>163</v>
      </c>
      <c r="D458" s="4"/>
      <c r="E458" s="83"/>
      <c r="F458" s="83"/>
      <c r="G458" s="83"/>
      <c r="H458" s="81" t="s">
        <v>87</v>
      </c>
      <c r="I458" s="85" t="s">
        <v>169</v>
      </c>
      <c r="L458" s="11"/>
      <c r="N458" s="84" t="s">
        <v>93</v>
      </c>
      <c r="O458" s="4"/>
      <c r="P458" s="105" t="s">
        <v>162</v>
      </c>
      <c r="Q458" s="61"/>
      <c r="V458" s="2"/>
      <c r="W458" s="2"/>
    </row>
    <row r="459" spans="1:23" ht="13.5" thickBot="1" x14ac:dyDescent="0.35">
      <c r="A459" s="321" t="s">
        <v>4</v>
      </c>
      <c r="N459" s="4" t="s">
        <v>94</v>
      </c>
      <c r="P459" s="105" t="s">
        <v>161</v>
      </c>
      <c r="V459" s="2"/>
      <c r="W459" s="2"/>
    </row>
    <row r="460" spans="1:23" ht="10.5" thickTop="1" x14ac:dyDescent="0.2">
      <c r="A460" s="310" t="s">
        <v>5</v>
      </c>
      <c r="B460" s="281" t="s">
        <v>6</v>
      </c>
      <c r="C460" s="282"/>
      <c r="D460" s="283" t="s">
        <v>7</v>
      </c>
      <c r="E460" s="282"/>
      <c r="F460" s="283" t="s">
        <v>8</v>
      </c>
      <c r="G460" s="282"/>
      <c r="H460" s="283" t="s">
        <v>9</v>
      </c>
      <c r="I460" s="282"/>
      <c r="J460" s="283" t="s">
        <v>10</v>
      </c>
      <c r="K460" s="282"/>
      <c r="L460" s="283" t="s">
        <v>11</v>
      </c>
      <c r="M460" s="282"/>
      <c r="N460" s="283" t="s">
        <v>12</v>
      </c>
      <c r="O460" s="282"/>
      <c r="P460" s="283" t="s">
        <v>13</v>
      </c>
      <c r="Q460" s="282"/>
      <c r="R460" s="283" t="s">
        <v>14</v>
      </c>
      <c r="S460" s="284"/>
      <c r="T460" s="285" t="s">
        <v>15</v>
      </c>
      <c r="U460" s="284"/>
      <c r="V460" s="2"/>
      <c r="W460" s="2"/>
    </row>
    <row r="461" spans="1:23" ht="10.5" thickBot="1" x14ac:dyDescent="0.25">
      <c r="A461" s="311" t="s">
        <v>15</v>
      </c>
      <c r="B461" s="286" t="s">
        <v>16</v>
      </c>
      <c r="C461" s="287"/>
      <c r="D461" s="288" t="s">
        <v>17</v>
      </c>
      <c r="E461" s="287"/>
      <c r="F461" s="288" t="s">
        <v>18</v>
      </c>
      <c r="G461" s="287"/>
      <c r="H461" s="288" t="s">
        <v>19</v>
      </c>
      <c r="I461" s="287"/>
      <c r="J461" s="288" t="s">
        <v>20</v>
      </c>
      <c r="K461" s="287"/>
      <c r="L461" s="288" t="s">
        <v>21</v>
      </c>
      <c r="M461" s="287"/>
      <c r="N461" s="288" t="s">
        <v>22</v>
      </c>
      <c r="O461" s="287"/>
      <c r="P461" s="288" t="s">
        <v>23</v>
      </c>
      <c r="Q461" s="287"/>
      <c r="R461" s="288" t="s">
        <v>24</v>
      </c>
      <c r="S461" s="289"/>
      <c r="T461" s="290" t="s">
        <v>25</v>
      </c>
      <c r="U461" s="291"/>
      <c r="V461" s="2"/>
      <c r="W461" s="2"/>
    </row>
    <row r="462" spans="1:23" ht="11.5" thickTop="1" thickBot="1" x14ac:dyDescent="0.3">
      <c r="A462" s="312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  <c r="V462" s="2"/>
      <c r="W462" s="2"/>
    </row>
    <row r="463" spans="1:23" ht="10.5" thickTop="1" x14ac:dyDescent="0.2">
      <c r="A463" s="313" t="s">
        <v>29</v>
      </c>
      <c r="B463" s="206">
        <v>4.2</v>
      </c>
      <c r="C463" s="207">
        <v>0.2</v>
      </c>
      <c r="D463" s="206">
        <v>3.8</v>
      </c>
      <c r="E463" s="207">
        <v>0</v>
      </c>
      <c r="F463" s="206">
        <v>0.8</v>
      </c>
      <c r="G463" s="207">
        <v>0</v>
      </c>
      <c r="H463" s="206">
        <v>0.2</v>
      </c>
      <c r="I463" s="207">
        <v>0</v>
      </c>
      <c r="J463" s="206">
        <v>0</v>
      </c>
      <c r="K463" s="207">
        <v>0</v>
      </c>
      <c r="L463" s="206">
        <v>0</v>
      </c>
      <c r="M463" s="207">
        <v>0</v>
      </c>
      <c r="N463" s="206">
        <v>0</v>
      </c>
      <c r="O463" s="207">
        <v>0</v>
      </c>
      <c r="P463" s="206">
        <v>0</v>
      </c>
      <c r="Q463" s="207">
        <v>0</v>
      </c>
      <c r="R463" s="206">
        <v>0</v>
      </c>
      <c r="S463" s="207">
        <v>0</v>
      </c>
      <c r="T463" s="206">
        <v>9</v>
      </c>
      <c r="U463" s="207">
        <v>0.2</v>
      </c>
      <c r="V463" s="2"/>
      <c r="W463" s="2"/>
    </row>
    <row r="464" spans="1:23" x14ac:dyDescent="0.2">
      <c r="A464" s="313" t="s">
        <v>30</v>
      </c>
      <c r="B464" s="206">
        <v>2.2000000000000002</v>
      </c>
      <c r="C464" s="207">
        <v>0</v>
      </c>
      <c r="D464" s="206">
        <v>2.2000000000000002</v>
      </c>
      <c r="E464" s="207">
        <v>0</v>
      </c>
      <c r="F464" s="206">
        <v>0.8</v>
      </c>
      <c r="G464" s="207">
        <v>0</v>
      </c>
      <c r="H464" s="206">
        <v>0.2</v>
      </c>
      <c r="I464" s="207">
        <v>0</v>
      </c>
      <c r="J464" s="206">
        <v>0</v>
      </c>
      <c r="K464" s="207">
        <v>0</v>
      </c>
      <c r="L464" s="206">
        <v>0</v>
      </c>
      <c r="M464" s="207">
        <v>0</v>
      </c>
      <c r="N464" s="206">
        <v>0</v>
      </c>
      <c r="O464" s="207">
        <v>0</v>
      </c>
      <c r="P464" s="206">
        <v>0</v>
      </c>
      <c r="Q464" s="207">
        <v>0</v>
      </c>
      <c r="R464" s="206">
        <v>0</v>
      </c>
      <c r="S464" s="207">
        <v>0</v>
      </c>
      <c r="T464" s="206">
        <v>5.4</v>
      </c>
      <c r="U464" s="207">
        <v>0</v>
      </c>
      <c r="V464" s="2"/>
      <c r="W464" s="2"/>
    </row>
    <row r="465" spans="1:23" x14ac:dyDescent="0.2">
      <c r="A465" s="313" t="s">
        <v>31</v>
      </c>
      <c r="B465" s="206">
        <v>1.6</v>
      </c>
      <c r="C465" s="207">
        <v>0</v>
      </c>
      <c r="D465" s="206">
        <v>1.2</v>
      </c>
      <c r="E465" s="207">
        <v>0</v>
      </c>
      <c r="F465" s="206">
        <v>0</v>
      </c>
      <c r="G465" s="207">
        <v>0</v>
      </c>
      <c r="H465" s="206">
        <v>0</v>
      </c>
      <c r="I465" s="207">
        <v>0</v>
      </c>
      <c r="J465" s="206">
        <v>0</v>
      </c>
      <c r="K465" s="207">
        <v>0</v>
      </c>
      <c r="L465" s="206">
        <v>0</v>
      </c>
      <c r="M465" s="207">
        <v>0</v>
      </c>
      <c r="N465" s="206">
        <v>0</v>
      </c>
      <c r="O465" s="207">
        <v>0</v>
      </c>
      <c r="P465" s="206">
        <v>0</v>
      </c>
      <c r="Q465" s="207">
        <v>0</v>
      </c>
      <c r="R465" s="206">
        <v>0</v>
      </c>
      <c r="S465" s="207">
        <v>0</v>
      </c>
      <c r="T465" s="206">
        <v>2.8</v>
      </c>
      <c r="U465" s="207">
        <v>0</v>
      </c>
      <c r="V465" s="2"/>
      <c r="W465" s="2"/>
    </row>
    <row r="466" spans="1:23" x14ac:dyDescent="0.2">
      <c r="A466" s="313" t="s">
        <v>32</v>
      </c>
      <c r="B466" s="206">
        <v>1.4</v>
      </c>
      <c r="C466" s="207">
        <v>0</v>
      </c>
      <c r="D466" s="206">
        <v>0.4</v>
      </c>
      <c r="E466" s="207">
        <v>0</v>
      </c>
      <c r="F466" s="206">
        <v>0</v>
      </c>
      <c r="G466" s="207">
        <v>0</v>
      </c>
      <c r="H466" s="206">
        <v>0</v>
      </c>
      <c r="I466" s="207">
        <v>0</v>
      </c>
      <c r="J466" s="206">
        <v>0</v>
      </c>
      <c r="K466" s="207">
        <v>0</v>
      </c>
      <c r="L466" s="206">
        <v>0</v>
      </c>
      <c r="M466" s="207">
        <v>0</v>
      </c>
      <c r="N466" s="206">
        <v>0</v>
      </c>
      <c r="O466" s="207">
        <v>0</v>
      </c>
      <c r="P466" s="206">
        <v>0</v>
      </c>
      <c r="Q466" s="207">
        <v>0</v>
      </c>
      <c r="R466" s="206">
        <v>0</v>
      </c>
      <c r="S466" s="207">
        <v>0</v>
      </c>
      <c r="T466" s="206">
        <v>1.7999999999999998</v>
      </c>
      <c r="U466" s="207">
        <v>0</v>
      </c>
      <c r="V466" s="2"/>
      <c r="W466" s="2"/>
    </row>
    <row r="467" spans="1:23" x14ac:dyDescent="0.2">
      <c r="A467" s="313" t="s">
        <v>33</v>
      </c>
      <c r="B467" s="206">
        <v>1.6</v>
      </c>
      <c r="C467" s="207">
        <v>0</v>
      </c>
      <c r="D467" s="206">
        <v>1.4</v>
      </c>
      <c r="E467" s="207">
        <v>0</v>
      </c>
      <c r="F467" s="206">
        <v>0.4</v>
      </c>
      <c r="G467" s="207">
        <v>0</v>
      </c>
      <c r="H467" s="206">
        <v>0.2</v>
      </c>
      <c r="I467" s="207">
        <v>0</v>
      </c>
      <c r="J467" s="206">
        <v>0</v>
      </c>
      <c r="K467" s="207">
        <v>0</v>
      </c>
      <c r="L467" s="206">
        <v>0</v>
      </c>
      <c r="M467" s="207">
        <v>0</v>
      </c>
      <c r="N467" s="206">
        <v>0</v>
      </c>
      <c r="O467" s="207">
        <v>0</v>
      </c>
      <c r="P467" s="206">
        <v>0</v>
      </c>
      <c r="Q467" s="207">
        <v>0</v>
      </c>
      <c r="R467" s="206">
        <v>0</v>
      </c>
      <c r="S467" s="207">
        <v>0</v>
      </c>
      <c r="T467" s="206">
        <v>3.6</v>
      </c>
      <c r="U467" s="207">
        <v>0</v>
      </c>
      <c r="V467" s="2"/>
      <c r="W467" s="2"/>
    </row>
    <row r="468" spans="1:23" x14ac:dyDescent="0.2">
      <c r="A468" s="313" t="s">
        <v>34</v>
      </c>
      <c r="B468" s="206">
        <v>3</v>
      </c>
      <c r="C468" s="207">
        <v>0</v>
      </c>
      <c r="D468" s="206">
        <v>2.4</v>
      </c>
      <c r="E468" s="207">
        <v>0</v>
      </c>
      <c r="F468" s="206">
        <v>0.4</v>
      </c>
      <c r="G468" s="207">
        <v>0</v>
      </c>
      <c r="H468" s="206">
        <v>0</v>
      </c>
      <c r="I468" s="207">
        <v>0</v>
      </c>
      <c r="J468" s="206">
        <v>0</v>
      </c>
      <c r="K468" s="207">
        <v>0</v>
      </c>
      <c r="L468" s="206">
        <v>0</v>
      </c>
      <c r="M468" s="207">
        <v>0</v>
      </c>
      <c r="N468" s="206">
        <v>0</v>
      </c>
      <c r="O468" s="207">
        <v>0</v>
      </c>
      <c r="P468" s="206">
        <v>0</v>
      </c>
      <c r="Q468" s="207">
        <v>0</v>
      </c>
      <c r="R468" s="206">
        <v>0</v>
      </c>
      <c r="S468" s="207">
        <v>0</v>
      </c>
      <c r="T468" s="206">
        <v>5.8000000000000007</v>
      </c>
      <c r="U468" s="207">
        <v>0</v>
      </c>
      <c r="V468" s="2"/>
      <c r="W468" s="2"/>
    </row>
    <row r="469" spans="1:23" x14ac:dyDescent="0.2">
      <c r="A469" s="313" t="s">
        <v>35</v>
      </c>
      <c r="B469" s="206">
        <v>4.4000000000000004</v>
      </c>
      <c r="C469" s="207">
        <v>0.4</v>
      </c>
      <c r="D469" s="206">
        <v>7.6</v>
      </c>
      <c r="E469" s="207">
        <v>0</v>
      </c>
      <c r="F469" s="206">
        <v>0.4</v>
      </c>
      <c r="G469" s="207">
        <v>0</v>
      </c>
      <c r="H469" s="206">
        <v>0</v>
      </c>
      <c r="I469" s="207">
        <v>0</v>
      </c>
      <c r="J469" s="206">
        <v>0</v>
      </c>
      <c r="K469" s="207">
        <v>0</v>
      </c>
      <c r="L469" s="206">
        <v>0</v>
      </c>
      <c r="M469" s="207">
        <v>0</v>
      </c>
      <c r="N469" s="206">
        <v>0</v>
      </c>
      <c r="O469" s="207">
        <v>0</v>
      </c>
      <c r="P469" s="206">
        <v>0</v>
      </c>
      <c r="Q469" s="207">
        <v>0</v>
      </c>
      <c r="R469" s="206">
        <v>0</v>
      </c>
      <c r="S469" s="207">
        <v>0</v>
      </c>
      <c r="T469" s="206">
        <v>12.4</v>
      </c>
      <c r="U469" s="207">
        <v>0.4</v>
      </c>
      <c r="V469" s="2"/>
      <c r="W469" s="2"/>
    </row>
    <row r="470" spans="1:23" x14ac:dyDescent="0.2">
      <c r="A470" s="313" t="s">
        <v>36</v>
      </c>
      <c r="B470" s="206">
        <v>13.6</v>
      </c>
      <c r="C470" s="207">
        <v>0</v>
      </c>
      <c r="D470" s="206">
        <v>11.2</v>
      </c>
      <c r="E470" s="207">
        <v>0.2</v>
      </c>
      <c r="F470" s="206">
        <v>1.6</v>
      </c>
      <c r="G470" s="207">
        <v>0</v>
      </c>
      <c r="H470" s="206">
        <v>0.2</v>
      </c>
      <c r="I470" s="207">
        <v>0</v>
      </c>
      <c r="J470" s="206">
        <v>0</v>
      </c>
      <c r="K470" s="207">
        <v>0</v>
      </c>
      <c r="L470" s="206">
        <v>0</v>
      </c>
      <c r="M470" s="207">
        <v>0</v>
      </c>
      <c r="N470" s="206">
        <v>0</v>
      </c>
      <c r="O470" s="207">
        <v>0</v>
      </c>
      <c r="P470" s="206">
        <v>0</v>
      </c>
      <c r="Q470" s="207">
        <v>0</v>
      </c>
      <c r="R470" s="206">
        <v>0</v>
      </c>
      <c r="S470" s="207">
        <v>0</v>
      </c>
      <c r="T470" s="206">
        <v>26.599999999999998</v>
      </c>
      <c r="U470" s="207">
        <v>0.2</v>
      </c>
      <c r="V470" s="2"/>
      <c r="W470" s="2"/>
    </row>
    <row r="471" spans="1:23" x14ac:dyDescent="0.2">
      <c r="A471" s="313" t="s">
        <v>37</v>
      </c>
      <c r="B471" s="206">
        <v>22.4</v>
      </c>
      <c r="C471" s="207">
        <v>0.4</v>
      </c>
      <c r="D471" s="206">
        <v>13.2</v>
      </c>
      <c r="E471" s="207">
        <v>0</v>
      </c>
      <c r="F471" s="206">
        <v>1.6</v>
      </c>
      <c r="G471" s="207">
        <v>0</v>
      </c>
      <c r="H471" s="206">
        <v>0</v>
      </c>
      <c r="I471" s="207">
        <v>0</v>
      </c>
      <c r="J471" s="206">
        <v>0</v>
      </c>
      <c r="K471" s="207">
        <v>0</v>
      </c>
      <c r="L471" s="206">
        <v>0</v>
      </c>
      <c r="M471" s="207">
        <v>0</v>
      </c>
      <c r="N471" s="206">
        <v>0</v>
      </c>
      <c r="O471" s="207">
        <v>0</v>
      </c>
      <c r="P471" s="206">
        <v>0</v>
      </c>
      <c r="Q471" s="207">
        <v>0</v>
      </c>
      <c r="R471" s="206">
        <v>0</v>
      </c>
      <c r="S471" s="207">
        <v>0</v>
      </c>
      <c r="T471" s="206">
        <v>37.199999999999996</v>
      </c>
      <c r="U471" s="207">
        <v>0.4</v>
      </c>
      <c r="V471" s="2"/>
      <c r="W471" s="2"/>
    </row>
    <row r="472" spans="1:23" x14ac:dyDescent="0.2">
      <c r="A472" s="313" t="s">
        <v>38</v>
      </c>
      <c r="B472" s="206">
        <v>20.2</v>
      </c>
      <c r="C472" s="207">
        <v>0.2</v>
      </c>
      <c r="D472" s="206">
        <v>16</v>
      </c>
      <c r="E472" s="207">
        <v>0.2</v>
      </c>
      <c r="F472" s="206">
        <v>1.2</v>
      </c>
      <c r="G472" s="207">
        <v>0</v>
      </c>
      <c r="H472" s="206">
        <v>0</v>
      </c>
      <c r="I472" s="207">
        <v>0</v>
      </c>
      <c r="J472" s="206">
        <v>0</v>
      </c>
      <c r="K472" s="207">
        <v>0</v>
      </c>
      <c r="L472" s="206">
        <v>0</v>
      </c>
      <c r="M472" s="207">
        <v>0</v>
      </c>
      <c r="N472" s="206">
        <v>0</v>
      </c>
      <c r="O472" s="207">
        <v>0</v>
      </c>
      <c r="P472" s="206">
        <v>0</v>
      </c>
      <c r="Q472" s="207">
        <v>0</v>
      </c>
      <c r="R472" s="206">
        <v>0</v>
      </c>
      <c r="S472" s="207">
        <v>0</v>
      </c>
      <c r="T472" s="206">
        <v>37.400000000000006</v>
      </c>
      <c r="U472" s="207">
        <v>0.4</v>
      </c>
      <c r="V472" s="2"/>
      <c r="W472" s="2"/>
    </row>
    <row r="473" spans="1:23" x14ac:dyDescent="0.2">
      <c r="A473" s="313" t="s">
        <v>39</v>
      </c>
      <c r="B473" s="206">
        <v>24.6</v>
      </c>
      <c r="C473" s="207">
        <v>1.4</v>
      </c>
      <c r="D473" s="206">
        <v>24.8</v>
      </c>
      <c r="E473" s="207">
        <v>0.2</v>
      </c>
      <c r="F473" s="206">
        <v>2</v>
      </c>
      <c r="G473" s="207">
        <v>0</v>
      </c>
      <c r="H473" s="206">
        <v>0.2</v>
      </c>
      <c r="I473" s="207">
        <v>0</v>
      </c>
      <c r="J473" s="206">
        <v>0</v>
      </c>
      <c r="K473" s="207">
        <v>0</v>
      </c>
      <c r="L473" s="206">
        <v>0</v>
      </c>
      <c r="M473" s="207">
        <v>0</v>
      </c>
      <c r="N473" s="206">
        <v>0</v>
      </c>
      <c r="O473" s="207">
        <v>0</v>
      </c>
      <c r="P473" s="206">
        <v>0</v>
      </c>
      <c r="Q473" s="207">
        <v>0</v>
      </c>
      <c r="R473" s="206">
        <v>0</v>
      </c>
      <c r="S473" s="207">
        <v>0</v>
      </c>
      <c r="T473" s="206">
        <v>51.600000000000009</v>
      </c>
      <c r="U473" s="207">
        <v>1.5999999999999999</v>
      </c>
      <c r="V473" s="2"/>
      <c r="W473" s="2"/>
    </row>
    <row r="474" spans="1:23" x14ac:dyDescent="0.2">
      <c r="A474" s="313" t="s">
        <v>40</v>
      </c>
      <c r="B474" s="206">
        <v>28.6</v>
      </c>
      <c r="C474" s="207">
        <v>1.4</v>
      </c>
      <c r="D474" s="206">
        <v>20</v>
      </c>
      <c r="E474" s="207">
        <v>0.6</v>
      </c>
      <c r="F474" s="206">
        <v>3.8</v>
      </c>
      <c r="G474" s="207">
        <v>0</v>
      </c>
      <c r="H474" s="206">
        <v>0</v>
      </c>
      <c r="I474" s="207">
        <v>0</v>
      </c>
      <c r="J474" s="206">
        <v>0</v>
      </c>
      <c r="K474" s="207">
        <v>0</v>
      </c>
      <c r="L474" s="206">
        <v>0</v>
      </c>
      <c r="M474" s="207">
        <v>0</v>
      </c>
      <c r="N474" s="206">
        <v>0</v>
      </c>
      <c r="O474" s="207">
        <v>0</v>
      </c>
      <c r="P474" s="206">
        <v>0</v>
      </c>
      <c r="Q474" s="207">
        <v>0</v>
      </c>
      <c r="R474" s="206">
        <v>0</v>
      </c>
      <c r="S474" s="207">
        <v>0</v>
      </c>
      <c r="T474" s="206">
        <v>52.4</v>
      </c>
      <c r="U474" s="207">
        <v>2</v>
      </c>
      <c r="V474" s="2"/>
      <c r="W474" s="2"/>
    </row>
    <row r="475" spans="1:23" x14ac:dyDescent="0.2">
      <c r="A475" s="313" t="s">
        <v>41</v>
      </c>
      <c r="B475" s="206">
        <v>23.6</v>
      </c>
      <c r="C475" s="207">
        <v>1.2</v>
      </c>
      <c r="D475" s="206">
        <v>22</v>
      </c>
      <c r="E475" s="207">
        <v>0.4</v>
      </c>
      <c r="F475" s="206">
        <v>3.4</v>
      </c>
      <c r="G475" s="207">
        <v>0.2</v>
      </c>
      <c r="H475" s="206">
        <v>0.2</v>
      </c>
      <c r="I475" s="207">
        <v>0</v>
      </c>
      <c r="J475" s="206">
        <v>0</v>
      </c>
      <c r="K475" s="207">
        <v>0</v>
      </c>
      <c r="L475" s="206">
        <v>0</v>
      </c>
      <c r="M475" s="207">
        <v>0</v>
      </c>
      <c r="N475" s="206">
        <v>0</v>
      </c>
      <c r="O475" s="207">
        <v>0</v>
      </c>
      <c r="P475" s="206">
        <v>0</v>
      </c>
      <c r="Q475" s="207">
        <v>0</v>
      </c>
      <c r="R475" s="206">
        <v>0</v>
      </c>
      <c r="S475" s="207">
        <v>0</v>
      </c>
      <c r="T475" s="206">
        <v>49.2</v>
      </c>
      <c r="U475" s="207">
        <v>1.8</v>
      </c>
      <c r="V475" s="2"/>
      <c r="W475" s="2"/>
    </row>
    <row r="476" spans="1:23" x14ac:dyDescent="0.2">
      <c r="A476" s="313" t="s">
        <v>42</v>
      </c>
      <c r="B476" s="206">
        <v>24.6</v>
      </c>
      <c r="C476" s="207">
        <v>1</v>
      </c>
      <c r="D476" s="206">
        <v>19.8</v>
      </c>
      <c r="E476" s="207">
        <v>0.2</v>
      </c>
      <c r="F476" s="206">
        <v>2.8</v>
      </c>
      <c r="G476" s="207">
        <v>0</v>
      </c>
      <c r="H476" s="206">
        <v>0</v>
      </c>
      <c r="I476" s="207">
        <v>0</v>
      </c>
      <c r="J476" s="206">
        <v>0</v>
      </c>
      <c r="K476" s="207">
        <v>0</v>
      </c>
      <c r="L476" s="206">
        <v>0</v>
      </c>
      <c r="M476" s="207">
        <v>0</v>
      </c>
      <c r="N476" s="206">
        <v>0</v>
      </c>
      <c r="O476" s="207">
        <v>0</v>
      </c>
      <c r="P476" s="206">
        <v>0</v>
      </c>
      <c r="Q476" s="207">
        <v>0</v>
      </c>
      <c r="R476" s="206">
        <v>0</v>
      </c>
      <c r="S476" s="207">
        <v>0</v>
      </c>
      <c r="T476" s="206">
        <v>47.2</v>
      </c>
      <c r="U476" s="207">
        <v>1.2</v>
      </c>
      <c r="V476" s="2"/>
      <c r="W476" s="2"/>
    </row>
    <row r="477" spans="1:23" x14ac:dyDescent="0.2">
      <c r="A477" s="313" t="s">
        <v>43</v>
      </c>
      <c r="B477" s="206">
        <v>25.4</v>
      </c>
      <c r="C477" s="207">
        <v>0.6</v>
      </c>
      <c r="D477" s="206">
        <v>23.2</v>
      </c>
      <c r="E477" s="207">
        <v>0</v>
      </c>
      <c r="F477" s="206">
        <v>2.4</v>
      </c>
      <c r="G477" s="207">
        <v>0</v>
      </c>
      <c r="H477" s="206">
        <v>0</v>
      </c>
      <c r="I477" s="207">
        <v>0</v>
      </c>
      <c r="J477" s="206">
        <v>0</v>
      </c>
      <c r="K477" s="207">
        <v>0</v>
      </c>
      <c r="L477" s="206">
        <v>0</v>
      </c>
      <c r="M477" s="207">
        <v>0</v>
      </c>
      <c r="N477" s="206">
        <v>0</v>
      </c>
      <c r="O477" s="207">
        <v>0</v>
      </c>
      <c r="P477" s="206">
        <v>0</v>
      </c>
      <c r="Q477" s="207">
        <v>0</v>
      </c>
      <c r="R477" s="206">
        <v>0</v>
      </c>
      <c r="S477" s="207">
        <v>0</v>
      </c>
      <c r="T477" s="206">
        <v>50.999999999999993</v>
      </c>
      <c r="U477" s="207">
        <v>0.6</v>
      </c>
      <c r="V477" s="2"/>
      <c r="W477" s="2"/>
    </row>
    <row r="478" spans="1:23" x14ac:dyDescent="0.2">
      <c r="A478" s="313" t="s">
        <v>44</v>
      </c>
      <c r="B478" s="206">
        <v>24.2</v>
      </c>
      <c r="C478" s="207">
        <v>1</v>
      </c>
      <c r="D478" s="206">
        <v>28.6</v>
      </c>
      <c r="E478" s="207">
        <v>0.2</v>
      </c>
      <c r="F478" s="206">
        <v>4.5999999999999996</v>
      </c>
      <c r="G478" s="207">
        <v>0</v>
      </c>
      <c r="H478" s="206">
        <v>0.8</v>
      </c>
      <c r="I478" s="207">
        <v>0</v>
      </c>
      <c r="J478" s="206">
        <v>0</v>
      </c>
      <c r="K478" s="207">
        <v>0</v>
      </c>
      <c r="L478" s="206">
        <v>0</v>
      </c>
      <c r="M478" s="207">
        <v>0</v>
      </c>
      <c r="N478" s="206">
        <v>0</v>
      </c>
      <c r="O478" s="207">
        <v>0</v>
      </c>
      <c r="P478" s="206">
        <v>0</v>
      </c>
      <c r="Q478" s="207">
        <v>0</v>
      </c>
      <c r="R478" s="206">
        <v>0</v>
      </c>
      <c r="S478" s="207">
        <v>0</v>
      </c>
      <c r="T478" s="206">
        <v>58.199999999999996</v>
      </c>
      <c r="U478" s="207">
        <v>1.2</v>
      </c>
      <c r="V478" s="2"/>
      <c r="W478" s="2"/>
    </row>
    <row r="479" spans="1:23" x14ac:dyDescent="0.2">
      <c r="A479" s="313" t="s">
        <v>45</v>
      </c>
      <c r="B479" s="206">
        <v>38.200000000000003</v>
      </c>
      <c r="C479" s="207">
        <v>1</v>
      </c>
      <c r="D479" s="206">
        <v>47.8</v>
      </c>
      <c r="E479" s="207">
        <v>0.6</v>
      </c>
      <c r="F479" s="206">
        <v>6.6</v>
      </c>
      <c r="G479" s="207">
        <v>0</v>
      </c>
      <c r="H479" s="206">
        <v>0.8</v>
      </c>
      <c r="I479" s="207">
        <v>0</v>
      </c>
      <c r="J479" s="206">
        <v>0</v>
      </c>
      <c r="K479" s="207">
        <v>0</v>
      </c>
      <c r="L479" s="206">
        <v>0</v>
      </c>
      <c r="M479" s="207">
        <v>0</v>
      </c>
      <c r="N479" s="206">
        <v>0</v>
      </c>
      <c r="O479" s="207">
        <v>0</v>
      </c>
      <c r="P479" s="206">
        <v>0</v>
      </c>
      <c r="Q479" s="207">
        <v>0</v>
      </c>
      <c r="R479" s="206">
        <v>0</v>
      </c>
      <c r="S479" s="207">
        <v>0</v>
      </c>
      <c r="T479" s="206">
        <v>93.399999999999991</v>
      </c>
      <c r="U479" s="207">
        <v>1.6</v>
      </c>
      <c r="V479" s="2"/>
      <c r="W479" s="2"/>
    </row>
    <row r="480" spans="1:23" x14ac:dyDescent="0.2">
      <c r="A480" s="313" t="s">
        <v>46</v>
      </c>
      <c r="B480" s="206">
        <v>68</v>
      </c>
      <c r="C480" s="207">
        <v>0.4</v>
      </c>
      <c r="D480" s="206">
        <v>61</v>
      </c>
      <c r="E480" s="207">
        <v>0</v>
      </c>
      <c r="F480" s="206">
        <v>6.8</v>
      </c>
      <c r="G480" s="207">
        <v>0</v>
      </c>
      <c r="H480" s="206">
        <v>0.6</v>
      </c>
      <c r="I480" s="207">
        <v>0</v>
      </c>
      <c r="J480" s="206">
        <v>0</v>
      </c>
      <c r="K480" s="207">
        <v>0</v>
      </c>
      <c r="L480" s="206">
        <v>0</v>
      </c>
      <c r="M480" s="207">
        <v>0</v>
      </c>
      <c r="N480" s="206">
        <v>0</v>
      </c>
      <c r="O480" s="207">
        <v>0</v>
      </c>
      <c r="P480" s="206">
        <v>0</v>
      </c>
      <c r="Q480" s="207">
        <v>0</v>
      </c>
      <c r="R480" s="206">
        <v>0</v>
      </c>
      <c r="S480" s="207">
        <v>0</v>
      </c>
      <c r="T480" s="206">
        <v>136.4</v>
      </c>
      <c r="U480" s="207">
        <v>0.4</v>
      </c>
      <c r="V480" s="2"/>
      <c r="W480" s="2"/>
    </row>
    <row r="481" spans="1:23" x14ac:dyDescent="0.2">
      <c r="A481" s="313" t="s">
        <v>47</v>
      </c>
      <c r="B481" s="206">
        <v>85</v>
      </c>
      <c r="C481" s="207">
        <v>2</v>
      </c>
      <c r="D481" s="206">
        <v>70.400000000000006</v>
      </c>
      <c r="E481" s="207">
        <v>0</v>
      </c>
      <c r="F481" s="206">
        <v>4.4000000000000004</v>
      </c>
      <c r="G481" s="207">
        <v>0</v>
      </c>
      <c r="H481" s="206">
        <v>0</v>
      </c>
      <c r="I481" s="207">
        <v>0</v>
      </c>
      <c r="J481" s="206">
        <v>0</v>
      </c>
      <c r="K481" s="207">
        <v>0</v>
      </c>
      <c r="L481" s="206">
        <v>0</v>
      </c>
      <c r="M481" s="207">
        <v>0</v>
      </c>
      <c r="N481" s="206">
        <v>0</v>
      </c>
      <c r="O481" s="207">
        <v>0</v>
      </c>
      <c r="P481" s="206">
        <v>0</v>
      </c>
      <c r="Q481" s="207">
        <v>0</v>
      </c>
      <c r="R481" s="206">
        <v>0</v>
      </c>
      <c r="S481" s="207">
        <v>0</v>
      </c>
      <c r="T481" s="206">
        <v>159.80000000000001</v>
      </c>
      <c r="U481" s="207">
        <v>2</v>
      </c>
      <c r="V481" s="2"/>
      <c r="W481" s="2"/>
    </row>
    <row r="482" spans="1:23" x14ac:dyDescent="0.2">
      <c r="A482" s="313" t="s">
        <v>48</v>
      </c>
      <c r="B482" s="206">
        <v>40.799999999999997</v>
      </c>
      <c r="C482" s="207">
        <v>1.4</v>
      </c>
      <c r="D482" s="206">
        <v>45.4</v>
      </c>
      <c r="E482" s="207">
        <v>0</v>
      </c>
      <c r="F482" s="206">
        <v>4.2</v>
      </c>
      <c r="G482" s="207">
        <v>0</v>
      </c>
      <c r="H482" s="206">
        <v>0.4</v>
      </c>
      <c r="I482" s="207">
        <v>0</v>
      </c>
      <c r="J482" s="206">
        <v>0</v>
      </c>
      <c r="K482" s="207">
        <v>0</v>
      </c>
      <c r="L482" s="206">
        <v>0</v>
      </c>
      <c r="M482" s="207">
        <v>0</v>
      </c>
      <c r="N482" s="206">
        <v>0</v>
      </c>
      <c r="O482" s="207">
        <v>0</v>
      </c>
      <c r="P482" s="206">
        <v>0</v>
      </c>
      <c r="Q482" s="207">
        <v>0</v>
      </c>
      <c r="R482" s="206">
        <v>0</v>
      </c>
      <c r="S482" s="207">
        <v>0</v>
      </c>
      <c r="T482" s="206">
        <v>90.8</v>
      </c>
      <c r="U482" s="207">
        <v>1.4</v>
      </c>
      <c r="V482" s="2"/>
      <c r="W482" s="2"/>
    </row>
    <row r="483" spans="1:23" x14ac:dyDescent="0.2">
      <c r="A483" s="313" t="s">
        <v>49</v>
      </c>
      <c r="B483" s="206">
        <v>24</v>
      </c>
      <c r="C483" s="207">
        <v>1</v>
      </c>
      <c r="D483" s="206">
        <v>27.6</v>
      </c>
      <c r="E483" s="207">
        <v>0.2</v>
      </c>
      <c r="F483" s="206">
        <v>3.8</v>
      </c>
      <c r="G483" s="207">
        <v>0.2</v>
      </c>
      <c r="H483" s="206">
        <v>0.2</v>
      </c>
      <c r="I483" s="207">
        <v>0</v>
      </c>
      <c r="J483" s="206">
        <v>0</v>
      </c>
      <c r="K483" s="207">
        <v>0</v>
      </c>
      <c r="L483" s="206">
        <v>0</v>
      </c>
      <c r="M483" s="207">
        <v>0</v>
      </c>
      <c r="N483" s="206">
        <v>0</v>
      </c>
      <c r="O483" s="207">
        <v>0</v>
      </c>
      <c r="P483" s="206">
        <v>0</v>
      </c>
      <c r="Q483" s="207">
        <v>0</v>
      </c>
      <c r="R483" s="206">
        <v>0</v>
      </c>
      <c r="S483" s="207">
        <v>0</v>
      </c>
      <c r="T483" s="206">
        <v>55.6</v>
      </c>
      <c r="U483" s="207">
        <v>1.4</v>
      </c>
      <c r="V483" s="2"/>
      <c r="W483" s="2"/>
    </row>
    <row r="484" spans="1:23" x14ac:dyDescent="0.2">
      <c r="A484" s="313" t="s">
        <v>50</v>
      </c>
      <c r="B484" s="206">
        <v>11.8</v>
      </c>
      <c r="C484" s="207">
        <v>0.6</v>
      </c>
      <c r="D484" s="206">
        <v>14.6</v>
      </c>
      <c r="E484" s="207">
        <v>0.2</v>
      </c>
      <c r="F484" s="206">
        <v>3</v>
      </c>
      <c r="G484" s="207">
        <v>0</v>
      </c>
      <c r="H484" s="206">
        <v>0</v>
      </c>
      <c r="I484" s="207">
        <v>0</v>
      </c>
      <c r="J484" s="206">
        <v>0</v>
      </c>
      <c r="K484" s="207">
        <v>0</v>
      </c>
      <c r="L484" s="206">
        <v>0</v>
      </c>
      <c r="M484" s="207">
        <v>0</v>
      </c>
      <c r="N484" s="206">
        <v>0</v>
      </c>
      <c r="O484" s="207">
        <v>0</v>
      </c>
      <c r="P484" s="206">
        <v>0</v>
      </c>
      <c r="Q484" s="207">
        <v>0</v>
      </c>
      <c r="R484" s="206">
        <v>0</v>
      </c>
      <c r="S484" s="207">
        <v>0</v>
      </c>
      <c r="T484" s="206">
        <v>29.4</v>
      </c>
      <c r="U484" s="207">
        <v>0.8</v>
      </c>
      <c r="V484" s="2"/>
      <c r="W484" s="2"/>
    </row>
    <row r="485" spans="1:23" x14ac:dyDescent="0.2">
      <c r="A485" s="313" t="s">
        <v>51</v>
      </c>
      <c r="B485" s="206">
        <v>8.4</v>
      </c>
      <c r="C485" s="207">
        <v>0.2</v>
      </c>
      <c r="D485" s="206">
        <v>10.199999999999999</v>
      </c>
      <c r="E485" s="207">
        <v>0.2</v>
      </c>
      <c r="F485" s="206">
        <v>1.4</v>
      </c>
      <c r="G485" s="207">
        <v>0</v>
      </c>
      <c r="H485" s="206">
        <v>0.2</v>
      </c>
      <c r="I485" s="207">
        <v>0</v>
      </c>
      <c r="J485" s="206">
        <v>0</v>
      </c>
      <c r="K485" s="207">
        <v>0</v>
      </c>
      <c r="L485" s="206">
        <v>0</v>
      </c>
      <c r="M485" s="207">
        <v>0</v>
      </c>
      <c r="N485" s="206">
        <v>0</v>
      </c>
      <c r="O485" s="207">
        <v>0</v>
      </c>
      <c r="P485" s="206">
        <v>0</v>
      </c>
      <c r="Q485" s="207">
        <v>0</v>
      </c>
      <c r="R485" s="206">
        <v>0</v>
      </c>
      <c r="S485" s="207">
        <v>0</v>
      </c>
      <c r="T485" s="206">
        <v>20.2</v>
      </c>
      <c r="U485" s="207">
        <v>0.4</v>
      </c>
      <c r="V485" s="2"/>
      <c r="W485" s="2"/>
    </row>
    <row r="486" spans="1:23" ht="10.5" thickBot="1" x14ac:dyDescent="0.25">
      <c r="A486" s="311" t="s">
        <v>52</v>
      </c>
      <c r="B486" s="206">
        <v>6.6</v>
      </c>
      <c r="C486" s="207">
        <v>0.4</v>
      </c>
      <c r="D486" s="206">
        <v>6.4</v>
      </c>
      <c r="E486" s="207">
        <v>0</v>
      </c>
      <c r="F486" s="206">
        <v>2</v>
      </c>
      <c r="G486" s="207">
        <v>0</v>
      </c>
      <c r="H486" s="206">
        <v>0</v>
      </c>
      <c r="I486" s="207">
        <v>0</v>
      </c>
      <c r="J486" s="206">
        <v>0</v>
      </c>
      <c r="K486" s="207">
        <v>0</v>
      </c>
      <c r="L486" s="206">
        <v>0</v>
      </c>
      <c r="M486" s="207">
        <v>0</v>
      </c>
      <c r="N486" s="206">
        <v>0</v>
      </c>
      <c r="O486" s="207">
        <v>0</v>
      </c>
      <c r="P486" s="206">
        <v>0</v>
      </c>
      <c r="Q486" s="207">
        <v>0</v>
      </c>
      <c r="R486" s="206">
        <v>0</v>
      </c>
      <c r="S486" s="207">
        <v>0</v>
      </c>
      <c r="T486" s="206">
        <v>15</v>
      </c>
      <c r="U486" s="207">
        <v>0.4</v>
      </c>
      <c r="V486" s="2"/>
      <c r="W486" s="2"/>
    </row>
    <row r="487" spans="1:23" ht="11" thickTop="1" thickBot="1" x14ac:dyDescent="0.25">
      <c r="A487" s="312" t="s">
        <v>53</v>
      </c>
      <c r="B487" s="196">
        <v>508.4</v>
      </c>
      <c r="C487" s="202">
        <v>14.799999999999999</v>
      </c>
      <c r="D487" s="196">
        <v>481.2</v>
      </c>
      <c r="E487" s="202">
        <v>3.2000000000000006</v>
      </c>
      <c r="F487" s="196">
        <v>58.399999999999991</v>
      </c>
      <c r="G487" s="202">
        <v>0.4</v>
      </c>
      <c r="H487" s="196">
        <v>4.2</v>
      </c>
      <c r="I487" s="202">
        <v>0</v>
      </c>
      <c r="J487" s="196">
        <v>0</v>
      </c>
      <c r="K487" s="202">
        <v>0</v>
      </c>
      <c r="L487" s="196">
        <v>0</v>
      </c>
      <c r="M487" s="202">
        <v>0</v>
      </c>
      <c r="N487" s="196">
        <v>0</v>
      </c>
      <c r="O487" s="202">
        <v>0</v>
      </c>
      <c r="P487" s="196">
        <v>0</v>
      </c>
      <c r="Q487" s="202">
        <v>0</v>
      </c>
      <c r="R487" s="196">
        <v>0</v>
      </c>
      <c r="S487" s="202">
        <v>0</v>
      </c>
      <c r="T487" s="196">
        <v>1052.2</v>
      </c>
      <c r="U487" s="202">
        <v>18.399999999999995</v>
      </c>
      <c r="V487" s="2"/>
      <c r="W487" s="2"/>
    </row>
    <row r="488" spans="1:23" ht="10.5" thickTop="1" x14ac:dyDescent="0.2">
      <c r="A488" s="313" t="s">
        <v>125</v>
      </c>
      <c r="B488" s="197">
        <v>0.48317810302223907</v>
      </c>
      <c r="C488" s="203">
        <v>1.4065766964455426E-2</v>
      </c>
      <c r="D488" s="197">
        <v>0.45732750427675345</v>
      </c>
      <c r="E488" s="203">
        <v>3.0412469112336064E-3</v>
      </c>
      <c r="F488" s="197">
        <v>5.5502756130013292E-2</v>
      </c>
      <c r="G488" s="203">
        <v>3.8015586390420075E-4</v>
      </c>
      <c r="H488" s="197">
        <v>3.9916365709941077E-3</v>
      </c>
      <c r="I488" s="203">
        <v>0</v>
      </c>
      <c r="J488" s="197">
        <v>0</v>
      </c>
      <c r="K488" s="203">
        <v>0</v>
      </c>
      <c r="L488" s="197">
        <v>0</v>
      </c>
      <c r="M488" s="203">
        <v>0</v>
      </c>
      <c r="N488" s="197">
        <v>0</v>
      </c>
      <c r="O488" s="203">
        <v>0</v>
      </c>
      <c r="P488" s="197">
        <v>0</v>
      </c>
      <c r="Q488" s="203">
        <v>0</v>
      </c>
      <c r="R488" s="197">
        <v>0</v>
      </c>
      <c r="S488" s="203">
        <v>0</v>
      </c>
      <c r="T488" s="197">
        <v>1</v>
      </c>
      <c r="U488" s="203">
        <v>1.7487169739593227E-2</v>
      </c>
      <c r="V488" s="2"/>
      <c r="W488" s="2"/>
    </row>
    <row r="489" spans="1:23" x14ac:dyDescent="0.2">
      <c r="A489" s="313" t="s">
        <v>111</v>
      </c>
      <c r="B489" s="208">
        <v>467.59999999999997</v>
      </c>
      <c r="C489" s="209">
        <v>13.4</v>
      </c>
      <c r="D489" s="208">
        <v>438.6</v>
      </c>
      <c r="E489" s="209">
        <v>2.8000000000000003</v>
      </c>
      <c r="F489" s="208">
        <v>49.599999999999994</v>
      </c>
      <c r="G489" s="209">
        <v>0.4</v>
      </c>
      <c r="H489" s="208">
        <v>3.4000000000000004</v>
      </c>
      <c r="I489" s="209">
        <v>0</v>
      </c>
      <c r="J489" s="208">
        <v>0</v>
      </c>
      <c r="K489" s="209">
        <v>0</v>
      </c>
      <c r="L489" s="208">
        <v>0</v>
      </c>
      <c r="M489" s="209">
        <v>0</v>
      </c>
      <c r="N489" s="208">
        <v>0</v>
      </c>
      <c r="O489" s="209">
        <v>0</v>
      </c>
      <c r="P489" s="208">
        <v>0</v>
      </c>
      <c r="Q489" s="209">
        <v>0</v>
      </c>
      <c r="R489" s="208">
        <v>0</v>
      </c>
      <c r="S489" s="209">
        <v>0</v>
      </c>
      <c r="T489" s="208">
        <v>959.19999999999993</v>
      </c>
      <c r="U489" s="209">
        <v>16.599999999999998</v>
      </c>
      <c r="V489" s="2"/>
      <c r="W489" s="2"/>
    </row>
    <row r="490" spans="1:23" ht="10.5" thickBot="1" x14ac:dyDescent="0.25">
      <c r="A490" s="311" t="s">
        <v>112</v>
      </c>
      <c r="B490" s="199">
        <v>40.800000000000011</v>
      </c>
      <c r="C490" s="205">
        <v>1.3999999999999986</v>
      </c>
      <c r="D490" s="199">
        <v>42.599999999999966</v>
      </c>
      <c r="E490" s="205">
        <v>0.40000000000000036</v>
      </c>
      <c r="F490" s="199">
        <v>8.7999999999999972</v>
      </c>
      <c r="G490" s="205">
        <v>0</v>
      </c>
      <c r="H490" s="199">
        <v>0.79999999999999982</v>
      </c>
      <c r="I490" s="205">
        <v>0</v>
      </c>
      <c r="J490" s="199">
        <v>0</v>
      </c>
      <c r="K490" s="205">
        <v>0</v>
      </c>
      <c r="L490" s="199">
        <v>0</v>
      </c>
      <c r="M490" s="205">
        <v>0</v>
      </c>
      <c r="N490" s="199">
        <v>0</v>
      </c>
      <c r="O490" s="205">
        <v>0</v>
      </c>
      <c r="P490" s="199">
        <v>0</v>
      </c>
      <c r="Q490" s="205">
        <v>0</v>
      </c>
      <c r="R490" s="199">
        <v>0</v>
      </c>
      <c r="S490" s="205">
        <v>0</v>
      </c>
      <c r="T490" s="199">
        <v>93.000000000000114</v>
      </c>
      <c r="U490" s="205">
        <v>1.7999999999999972</v>
      </c>
      <c r="V490" s="2"/>
      <c r="W490" s="2"/>
    </row>
    <row r="491" spans="1:23" ht="14" thickTop="1" thickBot="1" x14ac:dyDescent="0.35">
      <c r="A491" s="314" t="s">
        <v>54</v>
      </c>
      <c r="B491" s="292"/>
      <c r="C491" s="293"/>
      <c r="D491" s="293"/>
      <c r="E491" s="294"/>
      <c r="F491" s="294"/>
      <c r="G491" s="295"/>
      <c r="H491" s="294" t="s">
        <v>55</v>
      </c>
      <c r="I491" s="304">
        <v>1033.8</v>
      </c>
      <c r="J491" s="54"/>
      <c r="K491" s="53"/>
      <c r="L491" s="60" t="s">
        <v>56</v>
      </c>
      <c r="M491" s="82">
        <v>18.399999999999995</v>
      </c>
      <c r="N491" s="58"/>
      <c r="O491" s="292"/>
      <c r="P491" s="295"/>
      <c r="Q491" s="297"/>
      <c r="R491" s="298" t="s">
        <v>57</v>
      </c>
      <c r="S491" s="298"/>
      <c r="T491" s="305">
        <v>1070.5999999999999</v>
      </c>
      <c r="U491" s="300"/>
      <c r="V491" s="2"/>
      <c r="W491" s="2"/>
    </row>
    <row r="492" spans="1:23" ht="13" thickTop="1" x14ac:dyDescent="0.25">
      <c r="A492" s="315" t="s">
        <v>58</v>
      </c>
      <c r="B492" s="33"/>
      <c r="C492" s="33"/>
      <c r="D492" s="34" t="s">
        <v>59</v>
      </c>
      <c r="E492" s="35">
        <v>25.971298232275231</v>
      </c>
      <c r="F492" s="32" t="s">
        <v>60</v>
      </c>
      <c r="G492" s="36"/>
      <c r="H492" s="34" t="s">
        <v>61</v>
      </c>
      <c r="I492" s="35">
        <v>19.130434782608702</v>
      </c>
      <c r="J492" s="32" t="s">
        <v>60</v>
      </c>
      <c r="K492" s="4"/>
      <c r="N492" s="301"/>
      <c r="O492" s="302"/>
      <c r="P492" s="302"/>
      <c r="Q492" s="302"/>
      <c r="R492" s="301"/>
      <c r="S492" s="301"/>
      <c r="T492" s="301"/>
      <c r="U492" s="301"/>
      <c r="V492" s="2"/>
      <c r="W492" s="2"/>
    </row>
    <row r="493" spans="1:23" x14ac:dyDescent="0.2">
      <c r="V493" s="2"/>
      <c r="W493" s="2"/>
    </row>
    <row r="494" spans="1:23" x14ac:dyDescent="0.2">
      <c r="V494" s="2"/>
      <c r="W494" s="2"/>
    </row>
    <row r="495" spans="1:23" x14ac:dyDescent="0.2">
      <c r="V495" s="2"/>
      <c r="W495" s="2"/>
    </row>
    <row r="496" spans="1:23" x14ac:dyDescent="0.2">
      <c r="V496" s="2"/>
      <c r="W496" s="2"/>
    </row>
    <row r="497" spans="22:23" x14ac:dyDescent="0.2">
      <c r="V497" s="2"/>
      <c r="W497" s="2"/>
    </row>
    <row r="498" spans="22:23" x14ac:dyDescent="0.2">
      <c r="V498" s="2"/>
      <c r="W498" s="2"/>
    </row>
    <row r="499" spans="22:23" x14ac:dyDescent="0.2">
      <c r="V499" s="2"/>
      <c r="W499" s="2"/>
    </row>
    <row r="500" spans="22:23" x14ac:dyDescent="0.2">
      <c r="V500" s="2"/>
      <c r="W500" s="2"/>
    </row>
    <row r="501" spans="22:23" x14ac:dyDescent="0.2">
      <c r="V501" s="2"/>
      <c r="W501" s="2"/>
    </row>
    <row r="502" spans="22:23" x14ac:dyDescent="0.2">
      <c r="V502" s="2"/>
      <c r="W502" s="2"/>
    </row>
    <row r="503" spans="22:23" x14ac:dyDescent="0.2">
      <c r="V503" s="2"/>
      <c r="W503" s="2"/>
    </row>
    <row r="504" spans="22:23" x14ac:dyDescent="0.2">
      <c r="V504" s="2"/>
      <c r="W504" s="2"/>
    </row>
    <row r="505" spans="22:23" x14ac:dyDescent="0.2">
      <c r="V505" s="2"/>
      <c r="W505" s="2"/>
    </row>
    <row r="506" spans="22:23" x14ac:dyDescent="0.2">
      <c r="V506" s="2"/>
      <c r="W506" s="2"/>
    </row>
    <row r="507" spans="22:23" x14ac:dyDescent="0.2">
      <c r="V507" s="2"/>
      <c r="W507" s="2"/>
    </row>
    <row r="508" spans="22:23" x14ac:dyDescent="0.2">
      <c r="V508" s="2"/>
      <c r="W508" s="2"/>
    </row>
    <row r="509" spans="22:23" x14ac:dyDescent="0.2">
      <c r="V509" s="2"/>
      <c r="W509" s="2"/>
    </row>
    <row r="510" spans="22:23" x14ac:dyDescent="0.2">
      <c r="V510" s="2"/>
      <c r="W510" s="2"/>
    </row>
    <row r="511" spans="22:23" x14ac:dyDescent="0.2">
      <c r="V511" s="2"/>
      <c r="W511" s="2"/>
    </row>
    <row r="512" spans="22:23" x14ac:dyDescent="0.2">
      <c r="V512" s="2"/>
      <c r="W512" s="2"/>
    </row>
    <row r="513" spans="1:23" x14ac:dyDescent="0.2">
      <c r="V513" s="2"/>
      <c r="W513" s="2"/>
    </row>
    <row r="514" spans="1:23" x14ac:dyDescent="0.2">
      <c r="V514" s="2"/>
      <c r="W514" s="2"/>
    </row>
    <row r="515" spans="1:23" x14ac:dyDescent="0.2">
      <c r="V515" s="2"/>
      <c r="W515" s="2"/>
    </row>
    <row r="516" spans="1:23" x14ac:dyDescent="0.2">
      <c r="V516" s="2"/>
      <c r="W516" s="2"/>
    </row>
    <row r="517" spans="1:23" x14ac:dyDescent="0.2">
      <c r="V517" s="2"/>
      <c r="W517" s="2"/>
    </row>
    <row r="518" spans="1:23" ht="13" x14ac:dyDescent="0.3">
      <c r="A518" s="317">
        <v>3.9916365709941077E-3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V518" s="2"/>
      <c r="W518" s="2"/>
    </row>
    <row r="519" spans="1:23" ht="13" x14ac:dyDescent="0.3">
      <c r="A519" s="317"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V519" s="2"/>
      <c r="W519" s="2"/>
    </row>
    <row r="520" spans="1:23" ht="10.5" thickBot="1" x14ac:dyDescent="0.25">
      <c r="V520" s="2"/>
      <c r="W520" s="2"/>
    </row>
    <row r="521" spans="1:23" ht="17" thickBot="1" x14ac:dyDescent="0.25">
      <c r="A521" s="318" t="s">
        <v>170</v>
      </c>
      <c r="B521" s="241"/>
      <c r="C521" s="241"/>
      <c r="D521" s="241"/>
      <c r="E521" s="241"/>
      <c r="F521" s="241"/>
      <c r="G521" s="241"/>
      <c r="H521" s="241"/>
      <c r="I521" s="241"/>
      <c r="J521" s="241"/>
      <c r="K521" s="241"/>
      <c r="L521" s="241"/>
      <c r="M521" s="241"/>
      <c r="N521" s="241"/>
      <c r="O521" s="241"/>
      <c r="P521" s="241"/>
      <c r="Q521" s="241"/>
      <c r="R521" s="241"/>
      <c r="S521" s="241"/>
      <c r="T521" s="241"/>
      <c r="U521" s="242"/>
      <c r="V521" s="2"/>
      <c r="W521" s="2"/>
    </row>
    <row r="522" spans="1:23" ht="15.5" x14ac:dyDescent="0.35">
      <c r="A522" s="323" t="s">
        <v>88</v>
      </c>
      <c r="B522" s="238"/>
      <c r="C522" s="238"/>
      <c r="D522" s="238"/>
      <c r="E522" s="238"/>
      <c r="F522" s="238"/>
      <c r="G522" s="238"/>
      <c r="H522" s="238"/>
      <c r="I522" s="238"/>
      <c r="J522" s="238"/>
      <c r="K522" s="238"/>
      <c r="L522" s="238"/>
      <c r="M522" s="238"/>
      <c r="N522" s="238"/>
      <c r="O522" s="238"/>
      <c r="P522" s="238"/>
      <c r="Q522" s="238"/>
      <c r="R522" s="238"/>
      <c r="S522" s="238"/>
      <c r="T522" s="238"/>
      <c r="U522" s="238"/>
      <c r="V522" s="2"/>
      <c r="W522" s="2"/>
    </row>
    <row r="523" spans="1:23" ht="13" x14ac:dyDescent="0.3">
      <c r="A523" s="320" t="s">
        <v>74</v>
      </c>
      <c r="B523" s="4"/>
      <c r="C523" s="80" t="s">
        <v>163</v>
      </c>
      <c r="D523" s="4"/>
      <c r="E523" s="83"/>
      <c r="F523" s="83"/>
      <c r="G523" s="83"/>
      <c r="H523" s="81" t="s">
        <v>87</v>
      </c>
      <c r="I523" s="85" t="s">
        <v>169</v>
      </c>
      <c r="L523" s="11"/>
      <c r="N523" s="84" t="s">
        <v>92</v>
      </c>
      <c r="O523" s="4"/>
      <c r="P523" s="105" t="s">
        <v>162</v>
      </c>
      <c r="Q523" s="61"/>
      <c r="V523" s="2"/>
      <c r="W523" s="2"/>
    </row>
    <row r="524" spans="1:23" ht="13.5" thickBot="1" x14ac:dyDescent="0.35">
      <c r="A524" s="321" t="s">
        <v>4</v>
      </c>
      <c r="N524" s="4" t="s">
        <v>94</v>
      </c>
      <c r="P524" s="105" t="s">
        <v>161</v>
      </c>
      <c r="V524" s="2"/>
      <c r="W524" s="2"/>
    </row>
    <row r="525" spans="1:23" ht="10.5" thickTop="1" x14ac:dyDescent="0.2">
      <c r="A525" s="310" t="s">
        <v>5</v>
      </c>
      <c r="B525" s="281" t="s">
        <v>6</v>
      </c>
      <c r="C525" s="282"/>
      <c r="D525" s="283" t="s">
        <v>7</v>
      </c>
      <c r="E525" s="282"/>
      <c r="F525" s="283" t="s">
        <v>8</v>
      </c>
      <c r="G525" s="282"/>
      <c r="H525" s="283" t="s">
        <v>9</v>
      </c>
      <c r="I525" s="282"/>
      <c r="J525" s="283" t="s">
        <v>10</v>
      </c>
      <c r="K525" s="282"/>
      <c r="L525" s="283" t="s">
        <v>11</v>
      </c>
      <c r="M525" s="282"/>
      <c r="N525" s="283" t="s">
        <v>12</v>
      </c>
      <c r="O525" s="282"/>
      <c r="P525" s="283" t="s">
        <v>13</v>
      </c>
      <c r="Q525" s="282"/>
      <c r="R525" s="283" t="s">
        <v>14</v>
      </c>
      <c r="S525" s="284"/>
      <c r="T525" s="285" t="s">
        <v>15</v>
      </c>
      <c r="U525" s="284"/>
      <c r="V525" s="2"/>
      <c r="W525" s="2"/>
    </row>
    <row r="526" spans="1:23" ht="10.5" thickBot="1" x14ac:dyDescent="0.25">
      <c r="A526" s="311" t="s">
        <v>15</v>
      </c>
      <c r="B526" s="286" t="s">
        <v>16</v>
      </c>
      <c r="C526" s="287"/>
      <c r="D526" s="288" t="s">
        <v>17</v>
      </c>
      <c r="E526" s="287"/>
      <c r="F526" s="288" t="s">
        <v>18</v>
      </c>
      <c r="G526" s="287"/>
      <c r="H526" s="288" t="s">
        <v>19</v>
      </c>
      <c r="I526" s="287"/>
      <c r="J526" s="288" t="s">
        <v>20</v>
      </c>
      <c r="K526" s="287"/>
      <c r="L526" s="288" t="s">
        <v>21</v>
      </c>
      <c r="M526" s="287"/>
      <c r="N526" s="288" t="s">
        <v>22</v>
      </c>
      <c r="O526" s="287"/>
      <c r="P526" s="288" t="s">
        <v>23</v>
      </c>
      <c r="Q526" s="287"/>
      <c r="R526" s="288" t="s">
        <v>24</v>
      </c>
      <c r="S526" s="289"/>
      <c r="T526" s="290" t="s">
        <v>25</v>
      </c>
      <c r="U526" s="291"/>
      <c r="V526" s="2"/>
      <c r="W526" s="2"/>
    </row>
    <row r="527" spans="1:23" ht="11.5" thickTop="1" thickBot="1" x14ac:dyDescent="0.3">
      <c r="A527" s="312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  <c r="V527" s="2"/>
      <c r="W527" s="2"/>
    </row>
    <row r="528" spans="1:23" ht="10.5" thickTop="1" x14ac:dyDescent="0.2">
      <c r="A528" s="313" t="s">
        <v>29</v>
      </c>
      <c r="B528" s="206">
        <v>6.2857142857142856</v>
      </c>
      <c r="C528" s="207">
        <v>0.2857142857142857</v>
      </c>
      <c r="D528" s="206">
        <v>5.2857142857142856</v>
      </c>
      <c r="E528" s="207">
        <v>0</v>
      </c>
      <c r="F528" s="206">
        <v>0.7142857142857143</v>
      </c>
      <c r="G528" s="207">
        <v>0</v>
      </c>
      <c r="H528" s="206">
        <v>0.14285714285714285</v>
      </c>
      <c r="I528" s="207">
        <v>0</v>
      </c>
      <c r="J528" s="206">
        <v>0</v>
      </c>
      <c r="K528" s="207">
        <v>0</v>
      </c>
      <c r="L528" s="206">
        <v>0</v>
      </c>
      <c r="M528" s="207">
        <v>0</v>
      </c>
      <c r="N528" s="206">
        <v>0</v>
      </c>
      <c r="O528" s="207">
        <v>0</v>
      </c>
      <c r="P528" s="206">
        <v>0</v>
      </c>
      <c r="Q528" s="207">
        <v>0</v>
      </c>
      <c r="R528" s="206">
        <v>0</v>
      </c>
      <c r="S528" s="207">
        <v>0</v>
      </c>
      <c r="T528" s="206">
        <v>12.428571428571427</v>
      </c>
      <c r="U528" s="207">
        <v>0.2857142857142857</v>
      </c>
      <c r="V528" s="2"/>
      <c r="W528" s="2"/>
    </row>
    <row r="529" spans="1:23" x14ac:dyDescent="0.2">
      <c r="A529" s="313" t="s">
        <v>30</v>
      </c>
      <c r="B529" s="206">
        <v>4.7142857142857144</v>
      </c>
      <c r="C529" s="207">
        <v>0</v>
      </c>
      <c r="D529" s="206">
        <v>2.4285714285714284</v>
      </c>
      <c r="E529" s="207">
        <v>0</v>
      </c>
      <c r="F529" s="206">
        <v>0.7142857142857143</v>
      </c>
      <c r="G529" s="207">
        <v>0</v>
      </c>
      <c r="H529" s="206">
        <v>0.2857142857142857</v>
      </c>
      <c r="I529" s="207">
        <v>0</v>
      </c>
      <c r="J529" s="206">
        <v>0</v>
      </c>
      <c r="K529" s="207">
        <v>0</v>
      </c>
      <c r="L529" s="206">
        <v>0</v>
      </c>
      <c r="M529" s="207">
        <v>0</v>
      </c>
      <c r="N529" s="206">
        <v>0</v>
      </c>
      <c r="O529" s="207">
        <v>0</v>
      </c>
      <c r="P529" s="206">
        <v>0</v>
      </c>
      <c r="Q529" s="207">
        <v>0</v>
      </c>
      <c r="R529" s="206">
        <v>0</v>
      </c>
      <c r="S529" s="207">
        <v>0</v>
      </c>
      <c r="T529" s="206">
        <v>8.1428571428571423</v>
      </c>
      <c r="U529" s="207">
        <v>0</v>
      </c>
      <c r="V529" s="2"/>
      <c r="W529" s="2"/>
    </row>
    <row r="530" spans="1:23" x14ac:dyDescent="0.2">
      <c r="A530" s="313" t="s">
        <v>31</v>
      </c>
      <c r="B530" s="206">
        <v>2.4285714285714284</v>
      </c>
      <c r="C530" s="207">
        <v>0.14285714285714285</v>
      </c>
      <c r="D530" s="206">
        <v>1.7142857142857142</v>
      </c>
      <c r="E530" s="207">
        <v>0</v>
      </c>
      <c r="F530" s="206">
        <v>0.2857142857142857</v>
      </c>
      <c r="G530" s="207">
        <v>0</v>
      </c>
      <c r="H530" s="206">
        <v>0</v>
      </c>
      <c r="I530" s="207">
        <v>0</v>
      </c>
      <c r="J530" s="206">
        <v>0</v>
      </c>
      <c r="K530" s="207">
        <v>0</v>
      </c>
      <c r="L530" s="206">
        <v>0</v>
      </c>
      <c r="M530" s="207">
        <v>0</v>
      </c>
      <c r="N530" s="206">
        <v>0</v>
      </c>
      <c r="O530" s="207">
        <v>0</v>
      </c>
      <c r="P530" s="206">
        <v>0</v>
      </c>
      <c r="Q530" s="207">
        <v>0</v>
      </c>
      <c r="R530" s="206">
        <v>0</v>
      </c>
      <c r="S530" s="207">
        <v>0</v>
      </c>
      <c r="T530" s="206">
        <v>4.4285714285714279</v>
      </c>
      <c r="U530" s="207">
        <v>0.14285714285714285</v>
      </c>
      <c r="V530" s="2"/>
      <c r="W530" s="2"/>
    </row>
    <row r="531" spans="1:23" x14ac:dyDescent="0.2">
      <c r="A531" s="313" t="s">
        <v>32</v>
      </c>
      <c r="B531" s="206">
        <v>2.2857142857142856</v>
      </c>
      <c r="C531" s="207">
        <v>0</v>
      </c>
      <c r="D531" s="206">
        <v>1.8571428571428572</v>
      </c>
      <c r="E531" s="207">
        <v>0</v>
      </c>
      <c r="F531" s="206">
        <v>0.14285714285714285</v>
      </c>
      <c r="G531" s="207">
        <v>0</v>
      </c>
      <c r="H531" s="206">
        <v>0</v>
      </c>
      <c r="I531" s="207">
        <v>0</v>
      </c>
      <c r="J531" s="206">
        <v>0</v>
      </c>
      <c r="K531" s="207">
        <v>0</v>
      </c>
      <c r="L531" s="206">
        <v>0</v>
      </c>
      <c r="M531" s="207">
        <v>0</v>
      </c>
      <c r="N531" s="206">
        <v>0</v>
      </c>
      <c r="O531" s="207">
        <v>0</v>
      </c>
      <c r="P531" s="206">
        <v>0</v>
      </c>
      <c r="Q531" s="207">
        <v>0</v>
      </c>
      <c r="R531" s="206">
        <v>0</v>
      </c>
      <c r="S531" s="207">
        <v>0</v>
      </c>
      <c r="T531" s="206">
        <v>4.2857142857142856</v>
      </c>
      <c r="U531" s="207">
        <v>0</v>
      </c>
      <c r="V531" s="2"/>
      <c r="W531" s="2"/>
    </row>
    <row r="532" spans="1:23" x14ac:dyDescent="0.2">
      <c r="A532" s="313" t="s">
        <v>33</v>
      </c>
      <c r="B532" s="206">
        <v>1.8571428571428572</v>
      </c>
      <c r="C532" s="207">
        <v>0</v>
      </c>
      <c r="D532" s="206">
        <v>1.8571428571428572</v>
      </c>
      <c r="E532" s="207">
        <v>0</v>
      </c>
      <c r="F532" s="206">
        <v>0.5714285714285714</v>
      </c>
      <c r="G532" s="207">
        <v>0</v>
      </c>
      <c r="H532" s="206">
        <v>0.14285714285714285</v>
      </c>
      <c r="I532" s="207">
        <v>0</v>
      </c>
      <c r="J532" s="206">
        <v>0</v>
      </c>
      <c r="K532" s="207">
        <v>0</v>
      </c>
      <c r="L532" s="206">
        <v>0</v>
      </c>
      <c r="M532" s="207">
        <v>0</v>
      </c>
      <c r="N532" s="206">
        <v>0</v>
      </c>
      <c r="O532" s="207">
        <v>0</v>
      </c>
      <c r="P532" s="206">
        <v>0</v>
      </c>
      <c r="Q532" s="207">
        <v>0</v>
      </c>
      <c r="R532" s="206">
        <v>0</v>
      </c>
      <c r="S532" s="207">
        <v>0</v>
      </c>
      <c r="T532" s="206">
        <v>4.4285714285714288</v>
      </c>
      <c r="U532" s="207">
        <v>0</v>
      </c>
      <c r="V532" s="2"/>
      <c r="W532" s="2"/>
    </row>
    <row r="533" spans="1:23" x14ac:dyDescent="0.2">
      <c r="A533" s="313" t="s">
        <v>34</v>
      </c>
      <c r="B533" s="206">
        <v>2.1428571428571428</v>
      </c>
      <c r="C533" s="207">
        <v>0</v>
      </c>
      <c r="D533" s="206">
        <v>2.7142857142857144</v>
      </c>
      <c r="E533" s="207">
        <v>0</v>
      </c>
      <c r="F533" s="206">
        <v>0.42857142857142855</v>
      </c>
      <c r="G533" s="207">
        <v>0</v>
      </c>
      <c r="H533" s="206">
        <v>0</v>
      </c>
      <c r="I533" s="207">
        <v>0</v>
      </c>
      <c r="J533" s="206">
        <v>0</v>
      </c>
      <c r="K533" s="207">
        <v>0</v>
      </c>
      <c r="L533" s="206">
        <v>0</v>
      </c>
      <c r="M533" s="207">
        <v>0</v>
      </c>
      <c r="N533" s="206">
        <v>0</v>
      </c>
      <c r="O533" s="207">
        <v>0</v>
      </c>
      <c r="P533" s="206">
        <v>0</v>
      </c>
      <c r="Q533" s="207">
        <v>0</v>
      </c>
      <c r="R533" s="206">
        <v>0</v>
      </c>
      <c r="S533" s="207">
        <v>0</v>
      </c>
      <c r="T533" s="206">
        <v>5.2857142857142865</v>
      </c>
      <c r="U533" s="207">
        <v>0</v>
      </c>
      <c r="V533" s="2"/>
      <c r="W533" s="2"/>
    </row>
    <row r="534" spans="1:23" x14ac:dyDescent="0.2">
      <c r="A534" s="313" t="s">
        <v>35</v>
      </c>
      <c r="B534" s="206">
        <v>3.8571428571428572</v>
      </c>
      <c r="C534" s="207">
        <v>0.2857142857142857</v>
      </c>
      <c r="D534" s="206">
        <v>6</v>
      </c>
      <c r="E534" s="207">
        <v>0.14285714285714285</v>
      </c>
      <c r="F534" s="206">
        <v>0.7142857142857143</v>
      </c>
      <c r="G534" s="207">
        <v>0</v>
      </c>
      <c r="H534" s="206">
        <v>0</v>
      </c>
      <c r="I534" s="207">
        <v>0</v>
      </c>
      <c r="J534" s="206">
        <v>0</v>
      </c>
      <c r="K534" s="207">
        <v>0</v>
      </c>
      <c r="L534" s="206">
        <v>0</v>
      </c>
      <c r="M534" s="207">
        <v>0</v>
      </c>
      <c r="N534" s="206">
        <v>0</v>
      </c>
      <c r="O534" s="207">
        <v>0</v>
      </c>
      <c r="P534" s="206">
        <v>0</v>
      </c>
      <c r="Q534" s="207">
        <v>0</v>
      </c>
      <c r="R534" s="206">
        <v>0</v>
      </c>
      <c r="S534" s="207">
        <v>0</v>
      </c>
      <c r="T534" s="206">
        <v>10.571428571428571</v>
      </c>
      <c r="U534" s="207">
        <v>0.42857142857142855</v>
      </c>
      <c r="V534" s="2"/>
      <c r="W534" s="2"/>
    </row>
    <row r="535" spans="1:23" x14ac:dyDescent="0.2">
      <c r="A535" s="313" t="s">
        <v>36</v>
      </c>
      <c r="B535" s="206">
        <v>10.571428571428571</v>
      </c>
      <c r="C535" s="207">
        <v>0.14285714285714285</v>
      </c>
      <c r="D535" s="206">
        <v>9.4285714285714288</v>
      </c>
      <c r="E535" s="207">
        <v>0.14285714285714285</v>
      </c>
      <c r="F535" s="206">
        <v>1.4285714285714286</v>
      </c>
      <c r="G535" s="207">
        <v>0</v>
      </c>
      <c r="H535" s="206">
        <v>0.14285714285714285</v>
      </c>
      <c r="I535" s="207">
        <v>0</v>
      </c>
      <c r="J535" s="206">
        <v>0</v>
      </c>
      <c r="K535" s="207">
        <v>0</v>
      </c>
      <c r="L535" s="206">
        <v>0</v>
      </c>
      <c r="M535" s="207">
        <v>0</v>
      </c>
      <c r="N535" s="206">
        <v>0</v>
      </c>
      <c r="O535" s="207">
        <v>0</v>
      </c>
      <c r="P535" s="206">
        <v>0</v>
      </c>
      <c r="Q535" s="207">
        <v>0</v>
      </c>
      <c r="R535" s="206">
        <v>0</v>
      </c>
      <c r="S535" s="207">
        <v>0</v>
      </c>
      <c r="T535" s="206">
        <v>21.571428571428569</v>
      </c>
      <c r="U535" s="207">
        <v>0.2857142857142857</v>
      </c>
      <c r="V535" s="2"/>
      <c r="W535" s="2"/>
    </row>
    <row r="536" spans="1:23" x14ac:dyDescent="0.2">
      <c r="A536" s="313" t="s">
        <v>37</v>
      </c>
      <c r="B536" s="206">
        <v>17.428571428571427</v>
      </c>
      <c r="C536" s="207">
        <v>0.42857142857142855</v>
      </c>
      <c r="D536" s="206">
        <v>11.142857142857142</v>
      </c>
      <c r="E536" s="207">
        <v>0</v>
      </c>
      <c r="F536" s="206">
        <v>1.5714285714285714</v>
      </c>
      <c r="G536" s="207">
        <v>0</v>
      </c>
      <c r="H536" s="206">
        <v>0</v>
      </c>
      <c r="I536" s="207">
        <v>0</v>
      </c>
      <c r="J536" s="206">
        <v>0</v>
      </c>
      <c r="K536" s="207">
        <v>0</v>
      </c>
      <c r="L536" s="206">
        <v>0</v>
      </c>
      <c r="M536" s="207">
        <v>0</v>
      </c>
      <c r="N536" s="206">
        <v>0</v>
      </c>
      <c r="O536" s="207">
        <v>0</v>
      </c>
      <c r="P536" s="206">
        <v>0</v>
      </c>
      <c r="Q536" s="207">
        <v>0</v>
      </c>
      <c r="R536" s="206">
        <v>0</v>
      </c>
      <c r="S536" s="207">
        <v>0</v>
      </c>
      <c r="T536" s="206">
        <v>30.142857142857142</v>
      </c>
      <c r="U536" s="207">
        <v>0.42857142857142855</v>
      </c>
      <c r="V536" s="2"/>
      <c r="W536" s="2"/>
    </row>
    <row r="537" spans="1:23" x14ac:dyDescent="0.2">
      <c r="A537" s="313" t="s">
        <v>38</v>
      </c>
      <c r="B537" s="206">
        <v>20.285714285714285</v>
      </c>
      <c r="C537" s="207">
        <v>0.14285714285714285</v>
      </c>
      <c r="D537" s="206">
        <v>15.142857142857142</v>
      </c>
      <c r="E537" s="207">
        <v>0.14285714285714285</v>
      </c>
      <c r="F537" s="206">
        <v>1.2857142857142858</v>
      </c>
      <c r="G537" s="207">
        <v>0</v>
      </c>
      <c r="H537" s="206">
        <v>0</v>
      </c>
      <c r="I537" s="207">
        <v>0</v>
      </c>
      <c r="J537" s="206">
        <v>0</v>
      </c>
      <c r="K537" s="207">
        <v>0</v>
      </c>
      <c r="L537" s="206">
        <v>0</v>
      </c>
      <c r="M537" s="207">
        <v>0</v>
      </c>
      <c r="N537" s="206">
        <v>0</v>
      </c>
      <c r="O537" s="207">
        <v>0</v>
      </c>
      <c r="P537" s="206">
        <v>0</v>
      </c>
      <c r="Q537" s="207">
        <v>0</v>
      </c>
      <c r="R537" s="206">
        <v>0</v>
      </c>
      <c r="S537" s="207">
        <v>0</v>
      </c>
      <c r="T537" s="206">
        <v>36.714285714285715</v>
      </c>
      <c r="U537" s="207">
        <v>0.2857142857142857</v>
      </c>
      <c r="V537" s="2"/>
      <c r="W537" s="2"/>
    </row>
    <row r="538" spans="1:23" x14ac:dyDescent="0.2">
      <c r="A538" s="313" t="s">
        <v>39</v>
      </c>
      <c r="B538" s="206">
        <v>25.428571428571427</v>
      </c>
      <c r="C538" s="207">
        <v>1.2857142857142858</v>
      </c>
      <c r="D538" s="206">
        <v>22.428571428571427</v>
      </c>
      <c r="E538" s="207">
        <v>0.14285714285714285</v>
      </c>
      <c r="F538" s="206">
        <v>2.1428571428571428</v>
      </c>
      <c r="G538" s="207">
        <v>0</v>
      </c>
      <c r="H538" s="206">
        <v>0.14285714285714285</v>
      </c>
      <c r="I538" s="207">
        <v>0</v>
      </c>
      <c r="J538" s="206">
        <v>0</v>
      </c>
      <c r="K538" s="207">
        <v>0</v>
      </c>
      <c r="L538" s="206">
        <v>0</v>
      </c>
      <c r="M538" s="207">
        <v>0</v>
      </c>
      <c r="N538" s="206">
        <v>0</v>
      </c>
      <c r="O538" s="207">
        <v>0</v>
      </c>
      <c r="P538" s="206">
        <v>0</v>
      </c>
      <c r="Q538" s="207">
        <v>0</v>
      </c>
      <c r="R538" s="206">
        <v>0</v>
      </c>
      <c r="S538" s="207">
        <v>0</v>
      </c>
      <c r="T538" s="206">
        <v>50.142857142857146</v>
      </c>
      <c r="U538" s="207">
        <v>1.4285714285714286</v>
      </c>
      <c r="V538" s="2"/>
      <c r="W538" s="2"/>
    </row>
    <row r="539" spans="1:23" x14ac:dyDescent="0.2">
      <c r="A539" s="313" t="s">
        <v>40</v>
      </c>
      <c r="B539" s="206">
        <v>27.714285714285715</v>
      </c>
      <c r="C539" s="207">
        <v>1.1428571428571428</v>
      </c>
      <c r="D539" s="206">
        <v>23.142857142857142</v>
      </c>
      <c r="E539" s="207">
        <v>0.5714285714285714</v>
      </c>
      <c r="F539" s="206">
        <v>3.2857142857142856</v>
      </c>
      <c r="G539" s="207">
        <v>0</v>
      </c>
      <c r="H539" s="206">
        <v>0</v>
      </c>
      <c r="I539" s="207">
        <v>0</v>
      </c>
      <c r="J539" s="206">
        <v>0</v>
      </c>
      <c r="K539" s="207">
        <v>0</v>
      </c>
      <c r="L539" s="206">
        <v>0</v>
      </c>
      <c r="M539" s="207">
        <v>0</v>
      </c>
      <c r="N539" s="206">
        <v>0</v>
      </c>
      <c r="O539" s="207">
        <v>0</v>
      </c>
      <c r="P539" s="206">
        <v>0</v>
      </c>
      <c r="Q539" s="207">
        <v>0</v>
      </c>
      <c r="R539" s="206">
        <v>0</v>
      </c>
      <c r="S539" s="207">
        <v>0</v>
      </c>
      <c r="T539" s="206">
        <v>54.142857142857146</v>
      </c>
      <c r="U539" s="207">
        <v>1.7142857142857142</v>
      </c>
      <c r="V539" s="2"/>
      <c r="W539" s="2"/>
    </row>
    <row r="540" spans="1:23" x14ac:dyDescent="0.2">
      <c r="A540" s="313" t="s">
        <v>41</v>
      </c>
      <c r="B540" s="206">
        <v>26.857142857142858</v>
      </c>
      <c r="C540" s="207">
        <v>1.2857142857142858</v>
      </c>
      <c r="D540" s="206">
        <v>24</v>
      </c>
      <c r="E540" s="207">
        <v>0.2857142857142857</v>
      </c>
      <c r="F540" s="206">
        <v>3.2857142857142856</v>
      </c>
      <c r="G540" s="207">
        <v>0.14285714285714285</v>
      </c>
      <c r="H540" s="206">
        <v>0.14285714285714285</v>
      </c>
      <c r="I540" s="207">
        <v>0</v>
      </c>
      <c r="J540" s="206">
        <v>0</v>
      </c>
      <c r="K540" s="207">
        <v>0</v>
      </c>
      <c r="L540" s="206">
        <v>0</v>
      </c>
      <c r="M540" s="207">
        <v>0</v>
      </c>
      <c r="N540" s="206">
        <v>0</v>
      </c>
      <c r="O540" s="207">
        <v>0</v>
      </c>
      <c r="P540" s="206">
        <v>0</v>
      </c>
      <c r="Q540" s="207">
        <v>0</v>
      </c>
      <c r="R540" s="206">
        <v>0</v>
      </c>
      <c r="S540" s="207">
        <v>0</v>
      </c>
      <c r="T540" s="206">
        <v>54.285714285714292</v>
      </c>
      <c r="U540" s="207">
        <v>1.7142857142857144</v>
      </c>
      <c r="V540" s="2"/>
      <c r="W540" s="2"/>
    </row>
    <row r="541" spans="1:23" x14ac:dyDescent="0.2">
      <c r="A541" s="313" t="s">
        <v>42</v>
      </c>
      <c r="B541" s="206">
        <v>25.857142857142858</v>
      </c>
      <c r="C541" s="207">
        <v>0.8571428571428571</v>
      </c>
      <c r="D541" s="206">
        <v>22.428571428571427</v>
      </c>
      <c r="E541" s="207">
        <v>0.14285714285714285</v>
      </c>
      <c r="F541" s="206">
        <v>2.7142857142857144</v>
      </c>
      <c r="G541" s="207">
        <v>0</v>
      </c>
      <c r="H541" s="206">
        <v>0</v>
      </c>
      <c r="I541" s="207">
        <v>0</v>
      </c>
      <c r="J541" s="206">
        <v>0</v>
      </c>
      <c r="K541" s="207">
        <v>0</v>
      </c>
      <c r="L541" s="206">
        <v>0</v>
      </c>
      <c r="M541" s="207">
        <v>0</v>
      </c>
      <c r="N541" s="206">
        <v>0</v>
      </c>
      <c r="O541" s="207">
        <v>0</v>
      </c>
      <c r="P541" s="206">
        <v>0</v>
      </c>
      <c r="Q541" s="207">
        <v>0</v>
      </c>
      <c r="R541" s="206">
        <v>0</v>
      </c>
      <c r="S541" s="207">
        <v>0</v>
      </c>
      <c r="T541" s="206">
        <v>51</v>
      </c>
      <c r="U541" s="207">
        <v>1</v>
      </c>
      <c r="V541" s="2"/>
      <c r="W541" s="2"/>
    </row>
    <row r="542" spans="1:23" x14ac:dyDescent="0.2">
      <c r="A542" s="313" t="s">
        <v>43</v>
      </c>
      <c r="B542" s="206">
        <v>26.428571428571427</v>
      </c>
      <c r="C542" s="207">
        <v>0.5714285714285714</v>
      </c>
      <c r="D542" s="206">
        <v>22</v>
      </c>
      <c r="E542" s="207">
        <v>0.14285714285714285</v>
      </c>
      <c r="F542" s="206">
        <v>1.7142857142857142</v>
      </c>
      <c r="G542" s="207">
        <v>0</v>
      </c>
      <c r="H542" s="206">
        <v>0</v>
      </c>
      <c r="I542" s="207">
        <v>0</v>
      </c>
      <c r="J542" s="206">
        <v>0</v>
      </c>
      <c r="K542" s="207">
        <v>0</v>
      </c>
      <c r="L542" s="206">
        <v>0</v>
      </c>
      <c r="M542" s="207">
        <v>0</v>
      </c>
      <c r="N542" s="206">
        <v>0</v>
      </c>
      <c r="O542" s="207">
        <v>0</v>
      </c>
      <c r="P542" s="206">
        <v>0</v>
      </c>
      <c r="Q542" s="207">
        <v>0</v>
      </c>
      <c r="R542" s="206">
        <v>0</v>
      </c>
      <c r="S542" s="207">
        <v>0</v>
      </c>
      <c r="T542" s="206">
        <v>50.142857142857146</v>
      </c>
      <c r="U542" s="207">
        <v>0.71428571428571419</v>
      </c>
      <c r="V542" s="2"/>
      <c r="W542" s="2"/>
    </row>
    <row r="543" spans="1:23" x14ac:dyDescent="0.2">
      <c r="A543" s="313" t="s">
        <v>44</v>
      </c>
      <c r="B543" s="206">
        <v>26</v>
      </c>
      <c r="C543" s="207">
        <v>1.1428571428571428</v>
      </c>
      <c r="D543" s="206">
        <v>27.285714285714285</v>
      </c>
      <c r="E543" s="207">
        <v>0.14285714285714285</v>
      </c>
      <c r="F543" s="206">
        <v>3.5714285714285716</v>
      </c>
      <c r="G543" s="207">
        <v>0</v>
      </c>
      <c r="H543" s="206">
        <v>0.5714285714285714</v>
      </c>
      <c r="I543" s="207">
        <v>0</v>
      </c>
      <c r="J543" s="206">
        <v>0</v>
      </c>
      <c r="K543" s="207">
        <v>0</v>
      </c>
      <c r="L543" s="206">
        <v>0</v>
      </c>
      <c r="M543" s="207">
        <v>0</v>
      </c>
      <c r="N543" s="206">
        <v>0</v>
      </c>
      <c r="O543" s="207">
        <v>0</v>
      </c>
      <c r="P543" s="206">
        <v>0</v>
      </c>
      <c r="Q543" s="207">
        <v>0</v>
      </c>
      <c r="R543" s="206">
        <v>0</v>
      </c>
      <c r="S543" s="207">
        <v>0</v>
      </c>
      <c r="T543" s="206">
        <v>57.428571428571423</v>
      </c>
      <c r="U543" s="207">
        <v>1.2857142857142856</v>
      </c>
      <c r="V543" s="2"/>
      <c r="W543" s="2"/>
    </row>
    <row r="544" spans="1:23" x14ac:dyDescent="0.2">
      <c r="A544" s="313" t="s">
        <v>45</v>
      </c>
      <c r="B544" s="206">
        <v>34.857142857142854</v>
      </c>
      <c r="C544" s="207">
        <v>1</v>
      </c>
      <c r="D544" s="206">
        <v>40.142857142857146</v>
      </c>
      <c r="E544" s="207">
        <v>0.42857142857142855</v>
      </c>
      <c r="F544" s="206">
        <v>5</v>
      </c>
      <c r="G544" s="207">
        <v>0</v>
      </c>
      <c r="H544" s="206">
        <v>0.5714285714285714</v>
      </c>
      <c r="I544" s="207">
        <v>0</v>
      </c>
      <c r="J544" s="206">
        <v>0</v>
      </c>
      <c r="K544" s="207">
        <v>0</v>
      </c>
      <c r="L544" s="206">
        <v>0</v>
      </c>
      <c r="M544" s="207">
        <v>0</v>
      </c>
      <c r="N544" s="206">
        <v>0</v>
      </c>
      <c r="O544" s="207">
        <v>0</v>
      </c>
      <c r="P544" s="206">
        <v>0</v>
      </c>
      <c r="Q544" s="207">
        <v>0</v>
      </c>
      <c r="R544" s="206">
        <v>0</v>
      </c>
      <c r="S544" s="207">
        <v>0</v>
      </c>
      <c r="T544" s="206">
        <v>80.571428571428569</v>
      </c>
      <c r="U544" s="207">
        <v>1.4285714285714286</v>
      </c>
      <c r="V544" s="2"/>
      <c r="W544" s="2"/>
    </row>
    <row r="545" spans="1:23" x14ac:dyDescent="0.2">
      <c r="A545" s="313" t="s">
        <v>46</v>
      </c>
      <c r="B545" s="206">
        <v>57.571428571428569</v>
      </c>
      <c r="C545" s="207">
        <v>0.5714285714285714</v>
      </c>
      <c r="D545" s="206">
        <v>50.285714285714285</v>
      </c>
      <c r="E545" s="207">
        <v>0.14285714285714285</v>
      </c>
      <c r="F545" s="206">
        <v>5.2857142857142856</v>
      </c>
      <c r="G545" s="207">
        <v>0</v>
      </c>
      <c r="H545" s="206">
        <v>0.42857142857142855</v>
      </c>
      <c r="I545" s="207">
        <v>0</v>
      </c>
      <c r="J545" s="206">
        <v>0</v>
      </c>
      <c r="K545" s="207">
        <v>0</v>
      </c>
      <c r="L545" s="206">
        <v>0</v>
      </c>
      <c r="M545" s="207">
        <v>0</v>
      </c>
      <c r="N545" s="206">
        <v>0</v>
      </c>
      <c r="O545" s="207">
        <v>0</v>
      </c>
      <c r="P545" s="206">
        <v>0</v>
      </c>
      <c r="Q545" s="207">
        <v>0</v>
      </c>
      <c r="R545" s="206">
        <v>0</v>
      </c>
      <c r="S545" s="207">
        <v>0</v>
      </c>
      <c r="T545" s="206">
        <v>113.57142857142858</v>
      </c>
      <c r="U545" s="207">
        <v>0.71428571428571419</v>
      </c>
      <c r="V545" s="2"/>
      <c r="W545" s="2"/>
    </row>
    <row r="546" spans="1:23" x14ac:dyDescent="0.2">
      <c r="A546" s="313" t="s">
        <v>47</v>
      </c>
      <c r="B546" s="206">
        <v>70.428571428571431</v>
      </c>
      <c r="C546" s="207">
        <v>1.5714285714285714</v>
      </c>
      <c r="D546" s="206">
        <v>58.571428571428569</v>
      </c>
      <c r="E546" s="207">
        <v>0.14285714285714285</v>
      </c>
      <c r="F546" s="206">
        <v>3.5714285714285716</v>
      </c>
      <c r="G546" s="207">
        <v>0</v>
      </c>
      <c r="H546" s="206">
        <v>0.2857142857142857</v>
      </c>
      <c r="I546" s="207">
        <v>0</v>
      </c>
      <c r="J546" s="206">
        <v>0</v>
      </c>
      <c r="K546" s="207">
        <v>0</v>
      </c>
      <c r="L546" s="206">
        <v>0</v>
      </c>
      <c r="M546" s="207">
        <v>0</v>
      </c>
      <c r="N546" s="206">
        <v>0</v>
      </c>
      <c r="O546" s="207">
        <v>0</v>
      </c>
      <c r="P546" s="206">
        <v>0</v>
      </c>
      <c r="Q546" s="207">
        <v>0</v>
      </c>
      <c r="R546" s="206">
        <v>0</v>
      </c>
      <c r="S546" s="207">
        <v>0</v>
      </c>
      <c r="T546" s="206">
        <v>132.85714285714286</v>
      </c>
      <c r="U546" s="207">
        <v>1.7142857142857142</v>
      </c>
      <c r="V546" s="2"/>
      <c r="W546" s="2"/>
    </row>
    <row r="547" spans="1:23" x14ac:dyDescent="0.2">
      <c r="A547" s="313" t="s">
        <v>48</v>
      </c>
      <c r="B547" s="206">
        <v>37</v>
      </c>
      <c r="C547" s="207">
        <v>1.2857142857142858</v>
      </c>
      <c r="D547" s="206">
        <v>37.142857142857146</v>
      </c>
      <c r="E547" s="207">
        <v>0</v>
      </c>
      <c r="F547" s="206">
        <v>4.2857142857142856</v>
      </c>
      <c r="G547" s="207">
        <v>0</v>
      </c>
      <c r="H547" s="206">
        <v>0.2857142857142857</v>
      </c>
      <c r="I547" s="207">
        <v>0</v>
      </c>
      <c r="J547" s="206">
        <v>0</v>
      </c>
      <c r="K547" s="207">
        <v>0</v>
      </c>
      <c r="L547" s="206">
        <v>0</v>
      </c>
      <c r="M547" s="207">
        <v>0</v>
      </c>
      <c r="N547" s="206">
        <v>0</v>
      </c>
      <c r="O547" s="207">
        <v>0</v>
      </c>
      <c r="P547" s="206">
        <v>0</v>
      </c>
      <c r="Q547" s="207">
        <v>0</v>
      </c>
      <c r="R547" s="206">
        <v>0</v>
      </c>
      <c r="S547" s="207">
        <v>0</v>
      </c>
      <c r="T547" s="206">
        <v>78.714285714285722</v>
      </c>
      <c r="U547" s="207">
        <v>1.2857142857142858</v>
      </c>
      <c r="V547" s="2"/>
      <c r="W547" s="2"/>
    </row>
    <row r="548" spans="1:23" x14ac:dyDescent="0.2">
      <c r="A548" s="313" t="s">
        <v>49</v>
      </c>
      <c r="B548" s="206">
        <v>22.714285714285715</v>
      </c>
      <c r="C548" s="207">
        <v>0.7142857142857143</v>
      </c>
      <c r="D548" s="206">
        <v>23</v>
      </c>
      <c r="E548" s="207">
        <v>0.14285714285714285</v>
      </c>
      <c r="F548" s="206">
        <v>3.1428571428571428</v>
      </c>
      <c r="G548" s="207">
        <v>0.14285714285714285</v>
      </c>
      <c r="H548" s="206">
        <v>0.2857142857142857</v>
      </c>
      <c r="I548" s="207">
        <v>0</v>
      </c>
      <c r="J548" s="206">
        <v>0</v>
      </c>
      <c r="K548" s="207">
        <v>0</v>
      </c>
      <c r="L548" s="206">
        <v>0</v>
      </c>
      <c r="M548" s="207">
        <v>0</v>
      </c>
      <c r="N548" s="206">
        <v>0</v>
      </c>
      <c r="O548" s="207">
        <v>0</v>
      </c>
      <c r="P548" s="206">
        <v>0</v>
      </c>
      <c r="Q548" s="207">
        <v>0</v>
      </c>
      <c r="R548" s="206">
        <v>0</v>
      </c>
      <c r="S548" s="207">
        <v>0</v>
      </c>
      <c r="T548" s="206">
        <v>49.142857142857146</v>
      </c>
      <c r="U548" s="207">
        <v>1</v>
      </c>
      <c r="V548" s="2"/>
      <c r="W548" s="2"/>
    </row>
    <row r="549" spans="1:23" x14ac:dyDescent="0.2">
      <c r="A549" s="313" t="s">
        <v>50</v>
      </c>
      <c r="B549" s="206">
        <v>11.428571428571429</v>
      </c>
      <c r="C549" s="207">
        <v>0.42857142857142855</v>
      </c>
      <c r="D549" s="206">
        <v>13.714285714285714</v>
      </c>
      <c r="E549" s="207">
        <v>0.14285714285714285</v>
      </c>
      <c r="F549" s="206">
        <v>3.1428571428571428</v>
      </c>
      <c r="G549" s="207">
        <v>0</v>
      </c>
      <c r="H549" s="206">
        <v>0</v>
      </c>
      <c r="I549" s="207">
        <v>0</v>
      </c>
      <c r="J549" s="206">
        <v>0</v>
      </c>
      <c r="K549" s="207">
        <v>0</v>
      </c>
      <c r="L549" s="206">
        <v>0</v>
      </c>
      <c r="M549" s="207">
        <v>0</v>
      </c>
      <c r="N549" s="206">
        <v>0</v>
      </c>
      <c r="O549" s="207">
        <v>0</v>
      </c>
      <c r="P549" s="206">
        <v>0</v>
      </c>
      <c r="Q549" s="207">
        <v>0</v>
      </c>
      <c r="R549" s="206">
        <v>0</v>
      </c>
      <c r="S549" s="207">
        <v>0</v>
      </c>
      <c r="T549" s="206">
        <v>28.285714285714285</v>
      </c>
      <c r="U549" s="207">
        <v>0.5714285714285714</v>
      </c>
      <c r="V549" s="2"/>
      <c r="W549" s="2"/>
    </row>
    <row r="550" spans="1:23" x14ac:dyDescent="0.2">
      <c r="A550" s="313" t="s">
        <v>51</v>
      </c>
      <c r="B550" s="206">
        <v>9</v>
      </c>
      <c r="C550" s="207">
        <v>0.14285714285714285</v>
      </c>
      <c r="D550" s="206">
        <v>10</v>
      </c>
      <c r="E550" s="207">
        <v>0.14285714285714285</v>
      </c>
      <c r="F550" s="206">
        <v>1.1428571428571428</v>
      </c>
      <c r="G550" s="207">
        <v>0</v>
      </c>
      <c r="H550" s="206">
        <v>0.42857142857142855</v>
      </c>
      <c r="I550" s="207">
        <v>0</v>
      </c>
      <c r="J550" s="206">
        <v>0.14285714285714285</v>
      </c>
      <c r="K550" s="207">
        <v>0</v>
      </c>
      <c r="L550" s="206">
        <v>0</v>
      </c>
      <c r="M550" s="207">
        <v>0</v>
      </c>
      <c r="N550" s="206">
        <v>0</v>
      </c>
      <c r="O550" s="207">
        <v>0</v>
      </c>
      <c r="P550" s="206">
        <v>0</v>
      </c>
      <c r="Q550" s="207">
        <v>0</v>
      </c>
      <c r="R550" s="206">
        <v>0</v>
      </c>
      <c r="S550" s="207">
        <v>0</v>
      </c>
      <c r="T550" s="206">
        <v>20.714285714285712</v>
      </c>
      <c r="U550" s="207">
        <v>0.2857142857142857</v>
      </c>
      <c r="V550" s="2"/>
      <c r="W550" s="2"/>
    </row>
    <row r="551" spans="1:23" ht="10.5" thickBot="1" x14ac:dyDescent="0.25">
      <c r="A551" s="311" t="s">
        <v>52</v>
      </c>
      <c r="B551" s="206">
        <v>7.1428571428571432</v>
      </c>
      <c r="C551" s="207">
        <v>0.2857142857142857</v>
      </c>
      <c r="D551" s="206">
        <v>6.5714285714285712</v>
      </c>
      <c r="E551" s="207">
        <v>0</v>
      </c>
      <c r="F551" s="206">
        <v>1.4285714285714286</v>
      </c>
      <c r="G551" s="207">
        <v>0</v>
      </c>
      <c r="H551" s="206">
        <v>0</v>
      </c>
      <c r="I551" s="207">
        <v>0</v>
      </c>
      <c r="J551" s="206">
        <v>0</v>
      </c>
      <c r="K551" s="207">
        <v>0</v>
      </c>
      <c r="L551" s="206">
        <v>0</v>
      </c>
      <c r="M551" s="207">
        <v>0</v>
      </c>
      <c r="N551" s="206">
        <v>0</v>
      </c>
      <c r="O551" s="207">
        <v>0</v>
      </c>
      <c r="P551" s="206">
        <v>0</v>
      </c>
      <c r="Q551" s="207">
        <v>0</v>
      </c>
      <c r="R551" s="206">
        <v>0</v>
      </c>
      <c r="S551" s="207">
        <v>0</v>
      </c>
      <c r="T551" s="206">
        <v>15.142857142857144</v>
      </c>
      <c r="U551" s="207">
        <v>0.2857142857142857</v>
      </c>
      <c r="V551" s="2"/>
      <c r="W551" s="2"/>
    </row>
    <row r="552" spans="1:23" ht="11" thickTop="1" thickBot="1" x14ac:dyDescent="0.25">
      <c r="A552" s="312" t="s">
        <v>53</v>
      </c>
      <c r="B552" s="196">
        <v>480.28571428571433</v>
      </c>
      <c r="C552" s="202">
        <v>13.714285714285714</v>
      </c>
      <c r="D552" s="196">
        <v>438.28571428571428</v>
      </c>
      <c r="E552" s="202">
        <v>2.9999999999999991</v>
      </c>
      <c r="F552" s="196">
        <v>51.571428571428584</v>
      </c>
      <c r="G552" s="202">
        <v>0.2857142857142857</v>
      </c>
      <c r="H552" s="196">
        <v>3.8571428571428559</v>
      </c>
      <c r="I552" s="202">
        <v>0</v>
      </c>
      <c r="J552" s="196">
        <v>0.14285714285714285</v>
      </c>
      <c r="K552" s="202">
        <v>0</v>
      </c>
      <c r="L552" s="196">
        <v>0</v>
      </c>
      <c r="M552" s="202">
        <v>0</v>
      </c>
      <c r="N552" s="196">
        <v>0</v>
      </c>
      <c r="O552" s="202">
        <v>0</v>
      </c>
      <c r="P552" s="196">
        <v>0</v>
      </c>
      <c r="Q552" s="202">
        <v>0</v>
      </c>
      <c r="R552" s="196">
        <v>0</v>
      </c>
      <c r="S552" s="202">
        <v>0</v>
      </c>
      <c r="T552" s="196">
        <v>974.14285714285711</v>
      </c>
      <c r="U552" s="202">
        <v>17</v>
      </c>
      <c r="V552" s="2"/>
      <c r="W552" s="2"/>
    </row>
    <row r="553" spans="1:23" ht="10.5" thickTop="1" x14ac:dyDescent="0.2">
      <c r="A553" s="313" t="s">
        <v>125</v>
      </c>
      <c r="B553" s="197">
        <v>0.49303416923302545</v>
      </c>
      <c r="C553" s="203">
        <v>1.4078310602727672E-2</v>
      </c>
      <c r="D553" s="197">
        <v>0.4499193430121719</v>
      </c>
      <c r="E553" s="203">
        <v>3.0796304443466774E-3</v>
      </c>
      <c r="F553" s="197">
        <v>5.2940313829007199E-2</v>
      </c>
      <c r="G553" s="203">
        <v>2.9329813755682649E-4</v>
      </c>
      <c r="H553" s="197">
        <v>3.9595248570171568E-3</v>
      </c>
      <c r="I553" s="203">
        <v>0</v>
      </c>
      <c r="J553" s="197">
        <v>1.4664906877841325E-4</v>
      </c>
      <c r="K553" s="203">
        <v>0</v>
      </c>
      <c r="L553" s="197">
        <v>0</v>
      </c>
      <c r="M553" s="203">
        <v>0</v>
      </c>
      <c r="N553" s="197">
        <v>0</v>
      </c>
      <c r="O553" s="203">
        <v>0</v>
      </c>
      <c r="P553" s="197">
        <v>0</v>
      </c>
      <c r="Q553" s="203">
        <v>0</v>
      </c>
      <c r="R553" s="197">
        <v>0</v>
      </c>
      <c r="S553" s="203">
        <v>0</v>
      </c>
      <c r="T553" s="197">
        <v>1</v>
      </c>
      <c r="U553" s="203">
        <v>1.7451239184631179E-2</v>
      </c>
      <c r="V553" s="2"/>
      <c r="W553" s="2"/>
    </row>
    <row r="554" spans="1:23" x14ac:dyDescent="0.2">
      <c r="A554" s="324" t="s">
        <v>111</v>
      </c>
      <c r="B554" s="208">
        <v>433</v>
      </c>
      <c r="C554" s="209">
        <v>12.428571428571427</v>
      </c>
      <c r="D554" s="208">
        <v>392.14285714285711</v>
      </c>
      <c r="E554" s="209">
        <v>2.7142857142857135</v>
      </c>
      <c r="F554" s="208">
        <v>43</v>
      </c>
      <c r="G554" s="209">
        <v>0.2857142857142857</v>
      </c>
      <c r="H554" s="208">
        <v>2.8571428571428568</v>
      </c>
      <c r="I554" s="209">
        <v>0</v>
      </c>
      <c r="J554" s="208">
        <v>0</v>
      </c>
      <c r="K554" s="209">
        <v>0</v>
      </c>
      <c r="L554" s="208">
        <v>0</v>
      </c>
      <c r="M554" s="209">
        <v>0</v>
      </c>
      <c r="N554" s="208">
        <v>0</v>
      </c>
      <c r="O554" s="209">
        <v>0</v>
      </c>
      <c r="P554" s="208">
        <v>0</v>
      </c>
      <c r="Q554" s="209">
        <v>0</v>
      </c>
      <c r="R554" s="208">
        <v>0</v>
      </c>
      <c r="S554" s="209">
        <v>0</v>
      </c>
      <c r="T554" s="208">
        <v>871</v>
      </c>
      <c r="U554" s="209">
        <v>15.428571428571427</v>
      </c>
      <c r="V554" s="2"/>
      <c r="W554" s="2"/>
    </row>
    <row r="555" spans="1:23" ht="10.5" thickBot="1" x14ac:dyDescent="0.25">
      <c r="A555" s="325" t="s">
        <v>112</v>
      </c>
      <c r="B555" s="199">
        <v>47.285714285714334</v>
      </c>
      <c r="C555" s="205">
        <v>1.2857142857142865</v>
      </c>
      <c r="D555" s="199">
        <v>46.142857142857167</v>
      </c>
      <c r="E555" s="205">
        <v>0.28571428571428559</v>
      </c>
      <c r="F555" s="199">
        <v>8.5714285714285836</v>
      </c>
      <c r="G555" s="205">
        <v>0</v>
      </c>
      <c r="H555" s="199">
        <v>0.99999999999999911</v>
      </c>
      <c r="I555" s="205">
        <v>0</v>
      </c>
      <c r="J555" s="199">
        <v>0.14285714285714285</v>
      </c>
      <c r="K555" s="205">
        <v>0</v>
      </c>
      <c r="L555" s="199">
        <v>0</v>
      </c>
      <c r="M555" s="205">
        <v>0</v>
      </c>
      <c r="N555" s="199">
        <v>0</v>
      </c>
      <c r="O555" s="205">
        <v>0</v>
      </c>
      <c r="P555" s="199">
        <v>0</v>
      </c>
      <c r="Q555" s="205">
        <v>0</v>
      </c>
      <c r="R555" s="199">
        <v>0</v>
      </c>
      <c r="S555" s="205">
        <v>0</v>
      </c>
      <c r="T555" s="199">
        <v>103.14285714285711</v>
      </c>
      <c r="U555" s="205">
        <v>1.571428571428573</v>
      </c>
      <c r="V555" s="2"/>
      <c r="W555" s="2"/>
    </row>
    <row r="556" spans="1:23" ht="14" thickTop="1" thickBot="1" x14ac:dyDescent="0.35">
      <c r="A556" s="314" t="s">
        <v>54</v>
      </c>
      <c r="B556" s="292"/>
      <c r="C556" s="293"/>
      <c r="D556" s="293"/>
      <c r="E556" s="294"/>
      <c r="F556" s="294"/>
      <c r="G556" s="295"/>
      <c r="H556" s="294" t="s">
        <v>55</v>
      </c>
      <c r="I556" s="304">
        <v>957.14285714285711</v>
      </c>
      <c r="J556" s="54"/>
      <c r="K556" s="53"/>
      <c r="L556" s="60" t="s">
        <v>56</v>
      </c>
      <c r="M556" s="82">
        <v>17</v>
      </c>
      <c r="N556" s="58"/>
      <c r="O556" s="292"/>
      <c r="P556" s="295"/>
      <c r="Q556" s="297"/>
      <c r="R556" s="298" t="s">
        <v>57</v>
      </c>
      <c r="S556" s="298"/>
      <c r="T556" s="305">
        <v>991.14285714285711</v>
      </c>
      <c r="U556" s="300"/>
      <c r="V556" s="2"/>
      <c r="W556" s="2"/>
    </row>
    <row r="557" spans="1:23" ht="13" thickTop="1" x14ac:dyDescent="0.25">
      <c r="A557" s="315" t="s">
        <v>58</v>
      </c>
      <c r="B557" s="33"/>
      <c r="C557" s="33"/>
      <c r="D557" s="34" t="s">
        <v>59</v>
      </c>
      <c r="E557" s="176">
        <v>25.75230972283326</v>
      </c>
      <c r="F557" s="32" t="s">
        <v>60</v>
      </c>
      <c r="G557" s="36"/>
      <c r="H557" s="34" t="s">
        <v>61</v>
      </c>
      <c r="I557" s="176">
        <v>19.033613445378148</v>
      </c>
      <c r="J557" s="32" t="s">
        <v>60</v>
      </c>
      <c r="K557" s="4"/>
      <c r="N557" s="301"/>
      <c r="O557" s="302"/>
      <c r="P557" s="302"/>
      <c r="Q557" s="302"/>
      <c r="R557" s="301"/>
      <c r="S557" s="301"/>
      <c r="T557" s="301"/>
      <c r="U557" s="301"/>
      <c r="V557" s="2"/>
      <c r="W557" s="2"/>
    </row>
    <row r="558" spans="1:23" ht="7.9" customHeight="1" x14ac:dyDescent="0.25">
      <c r="E558" s="122">
        <v>25.616696736099723</v>
      </c>
      <c r="F558" s="123"/>
      <c r="G558" s="123"/>
      <c r="H558" s="123"/>
      <c r="I558" s="122">
        <v>19.074074074074073</v>
      </c>
      <c r="V558" s="2"/>
      <c r="W558" s="2"/>
    </row>
    <row r="559" spans="1:23" ht="10.5" x14ac:dyDescent="0.25">
      <c r="E559" s="122">
        <v>26.897506925207786</v>
      </c>
      <c r="F559" s="123"/>
      <c r="G559" s="123"/>
      <c r="H559" s="123"/>
      <c r="I559" s="122">
        <v>18.636363636363626</v>
      </c>
      <c r="V559" s="2"/>
      <c r="W559" s="2"/>
    </row>
    <row r="560" spans="1:23" x14ac:dyDescent="0.2">
      <c r="V560" s="2"/>
      <c r="W560" s="2"/>
    </row>
    <row r="561" spans="22:23" x14ac:dyDescent="0.2">
      <c r="V561" s="2"/>
      <c r="W561" s="2"/>
    </row>
    <row r="562" spans="22:23" x14ac:dyDescent="0.2">
      <c r="V562" s="2"/>
      <c r="W562" s="2"/>
    </row>
    <row r="563" spans="22:23" x14ac:dyDescent="0.2">
      <c r="V563" s="2"/>
      <c r="W563" s="2"/>
    </row>
    <row r="564" spans="22:23" x14ac:dyDescent="0.2">
      <c r="V564" s="2"/>
      <c r="W564" s="2"/>
    </row>
    <row r="565" spans="22:23" x14ac:dyDescent="0.2">
      <c r="V565" s="2"/>
      <c r="W565" s="2"/>
    </row>
    <row r="566" spans="22:23" x14ac:dyDescent="0.2">
      <c r="V566" s="2"/>
      <c r="W566" s="2"/>
    </row>
    <row r="567" spans="22:23" x14ac:dyDescent="0.2">
      <c r="V567" s="2"/>
      <c r="W567" s="2"/>
    </row>
    <row r="568" spans="22:23" x14ac:dyDescent="0.2">
      <c r="V568" s="2"/>
      <c r="W568" s="2"/>
    </row>
    <row r="569" spans="22:23" x14ac:dyDescent="0.2">
      <c r="V569" s="2"/>
      <c r="W569" s="2"/>
    </row>
    <row r="570" spans="22:23" x14ac:dyDescent="0.2">
      <c r="V570" s="2"/>
      <c r="W570" s="2"/>
    </row>
    <row r="571" spans="22:23" x14ac:dyDescent="0.2">
      <c r="V571" s="2"/>
      <c r="W571" s="2"/>
    </row>
    <row r="572" spans="22:23" x14ac:dyDescent="0.2">
      <c r="V572" s="2"/>
      <c r="W572" s="2"/>
    </row>
    <row r="573" spans="22:23" x14ac:dyDescent="0.2">
      <c r="V573" s="2"/>
      <c r="W573" s="2"/>
    </row>
    <row r="574" spans="22:23" x14ac:dyDescent="0.2">
      <c r="V574" s="2"/>
      <c r="W574" s="2"/>
    </row>
    <row r="575" spans="22:23" x14ac:dyDescent="0.2">
      <c r="V575" s="2"/>
      <c r="W575" s="2"/>
    </row>
    <row r="576" spans="22:23" x14ac:dyDescent="0.2">
      <c r="V576" s="2"/>
      <c r="W576" s="2"/>
    </row>
    <row r="577" spans="1:23" x14ac:dyDescent="0.2">
      <c r="V577" s="2"/>
      <c r="W577" s="2"/>
    </row>
    <row r="578" spans="1:23" x14ac:dyDescent="0.2">
      <c r="V578" s="2"/>
      <c r="W578" s="2"/>
    </row>
    <row r="579" spans="1:23" x14ac:dyDescent="0.2">
      <c r="V579" s="2"/>
      <c r="W579" s="2"/>
    </row>
    <row r="580" spans="1:23" x14ac:dyDescent="0.2">
      <c r="V580" s="2"/>
      <c r="W580" s="2"/>
    </row>
    <row r="581" spans="1:23" x14ac:dyDescent="0.2">
      <c r="V581" s="2"/>
      <c r="W581" s="2"/>
    </row>
    <row r="582" spans="1:23" x14ac:dyDescent="0.2">
      <c r="V582" s="2"/>
      <c r="W582" s="2"/>
    </row>
    <row r="583" spans="1:23" ht="13" x14ac:dyDescent="0.3">
      <c r="A583" s="317">
        <v>4.1061739257955698E-3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V583" s="2"/>
      <c r="W583" s="2"/>
    </row>
    <row r="584" spans="1:23" ht="13" x14ac:dyDescent="0.3">
      <c r="A584" s="317"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V584" s="2"/>
      <c r="W584" s="2"/>
    </row>
    <row r="585" spans="1:23" x14ac:dyDescent="0.2">
      <c r="V585" s="2"/>
      <c r="W585" s="2"/>
    </row>
    <row r="586" spans="1:23" ht="16.5" x14ac:dyDescent="0.2">
      <c r="A586" s="326"/>
      <c r="B586" s="236"/>
      <c r="C586" s="236"/>
      <c r="D586" s="236"/>
      <c r="E586" s="236"/>
      <c r="F586" s="236"/>
      <c r="G586" s="236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"/>
      <c r="W586" s="2"/>
    </row>
    <row r="587" spans="1:23" x14ac:dyDescent="0.2">
      <c r="V587" s="2"/>
      <c r="W587" s="2"/>
    </row>
    <row r="588" spans="1:23" ht="13" x14ac:dyDescent="0.3">
      <c r="A588" s="327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 s="2"/>
      <c r="W588" s="2"/>
    </row>
    <row r="589" spans="1:23" ht="13" x14ac:dyDescent="0.3">
      <c r="A589" s="327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 s="2"/>
      <c r="W589" s="2"/>
    </row>
    <row r="590" spans="1:23" ht="13" x14ac:dyDescent="0.3">
      <c r="A590" s="327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2"/>
      <c r="W590" s="2"/>
    </row>
    <row r="591" spans="1:23" ht="13" x14ac:dyDescent="0.3">
      <c r="A591" s="327"/>
      <c r="K591"/>
      <c r="L591"/>
      <c r="M591"/>
      <c r="N591"/>
      <c r="O591"/>
      <c r="P591"/>
      <c r="Q591"/>
      <c r="R591"/>
      <c r="S591"/>
      <c r="T591"/>
      <c r="U591"/>
      <c r="V591" s="2"/>
      <c r="W591" s="2"/>
    </row>
    <row r="592" spans="1:23" ht="13" x14ac:dyDescent="0.3">
      <c r="A592" s="327"/>
      <c r="K592"/>
      <c r="L592"/>
      <c r="M592"/>
      <c r="N592"/>
      <c r="O592"/>
      <c r="P592"/>
      <c r="Q592"/>
      <c r="R592"/>
      <c r="S592"/>
      <c r="T592"/>
      <c r="U592"/>
      <c r="V592" s="2"/>
      <c r="W592" s="2"/>
    </row>
    <row r="593" spans="1:23" ht="13" x14ac:dyDescent="0.3">
      <c r="A593" s="327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 s="2"/>
      <c r="W593" s="2"/>
    </row>
    <row r="594" spans="1:23" ht="13" x14ac:dyDescent="0.3">
      <c r="A594" s="327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 s="2"/>
      <c r="W594" s="2"/>
    </row>
    <row r="595" spans="1:23" ht="13" x14ac:dyDescent="0.3">
      <c r="A595" s="327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 s="2"/>
      <c r="W595" s="2"/>
    </row>
    <row r="596" spans="1:23" ht="13" x14ac:dyDescent="0.3">
      <c r="A596" s="327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 s="2"/>
      <c r="W596" s="2"/>
    </row>
    <row r="597" spans="1:23" ht="13" x14ac:dyDescent="0.3">
      <c r="A597" s="32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 s="2"/>
      <c r="W597" s="2"/>
    </row>
    <row r="598" spans="1:23" ht="13" x14ac:dyDescent="0.3">
      <c r="A598" s="327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 s="2"/>
      <c r="W598" s="2"/>
    </row>
    <row r="599" spans="1:23" ht="13" x14ac:dyDescent="0.3">
      <c r="A599" s="327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 s="2"/>
      <c r="W599" s="2"/>
    </row>
    <row r="600" spans="1:23" ht="13" x14ac:dyDescent="0.3">
      <c r="A600" s="327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 s="2"/>
      <c r="W600" s="2"/>
    </row>
    <row r="601" spans="1:23" ht="13" x14ac:dyDescent="0.3">
      <c r="A601" s="327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 s="2"/>
      <c r="W601" s="2"/>
    </row>
    <row r="602" spans="1:23" ht="13" x14ac:dyDescent="0.3">
      <c r="A602" s="327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 s="2"/>
      <c r="W602" s="2"/>
    </row>
    <row r="603" spans="1:23" ht="13" x14ac:dyDescent="0.3">
      <c r="A603" s="327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 s="2"/>
      <c r="W603" s="2"/>
    </row>
    <row r="604" spans="1:23" ht="13" x14ac:dyDescent="0.3">
      <c r="A604" s="327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 s="2"/>
      <c r="W604" s="2"/>
    </row>
    <row r="605" spans="1:23" ht="13" x14ac:dyDescent="0.3">
      <c r="A605" s="327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 s="2"/>
      <c r="W605" s="2"/>
    </row>
    <row r="606" spans="1:23" ht="13" x14ac:dyDescent="0.3">
      <c r="A606" s="327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 s="2"/>
      <c r="W606" s="2"/>
    </row>
    <row r="607" spans="1:23" ht="13" x14ac:dyDescent="0.3">
      <c r="A607" s="32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 s="2"/>
      <c r="W607" s="2"/>
    </row>
    <row r="608" spans="1:23" ht="13" x14ac:dyDescent="0.3">
      <c r="A608" s="327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 s="2"/>
      <c r="W608" s="2"/>
    </row>
    <row r="609" spans="1:23" ht="13" x14ac:dyDescent="0.3">
      <c r="A609" s="327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 s="2"/>
      <c r="W609" s="2"/>
    </row>
    <row r="610" spans="1:23" ht="13" x14ac:dyDescent="0.3">
      <c r="A610" s="327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 s="2"/>
      <c r="W610" s="2"/>
    </row>
    <row r="611" spans="1:23" ht="13" x14ac:dyDescent="0.3">
      <c r="A611" s="327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 s="2"/>
      <c r="W611" s="2"/>
    </row>
    <row r="612" spans="1:23" ht="13" x14ac:dyDescent="0.3">
      <c r="A612" s="327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 s="2"/>
      <c r="W612" s="2"/>
    </row>
    <row r="613" spans="1:23" ht="13" x14ac:dyDescent="0.3">
      <c r="A613" s="327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 s="2"/>
      <c r="W613" s="2"/>
    </row>
    <row r="614" spans="1:23" ht="13" x14ac:dyDescent="0.3">
      <c r="A614" s="327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 s="2"/>
      <c r="W614" s="2"/>
    </row>
    <row r="615" spans="1:23" ht="13" x14ac:dyDescent="0.3">
      <c r="A615" s="327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 s="2"/>
      <c r="W615" s="2"/>
    </row>
    <row r="616" spans="1:23" ht="13" x14ac:dyDescent="0.3">
      <c r="A616" s="327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 s="2"/>
      <c r="W616" s="2"/>
    </row>
    <row r="617" spans="1:23" ht="13" x14ac:dyDescent="0.3">
      <c r="A617" s="32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 s="2"/>
      <c r="W617" s="2"/>
    </row>
    <row r="618" spans="1:23" ht="13" x14ac:dyDescent="0.3">
      <c r="A618" s="327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 s="2"/>
      <c r="W618" s="2"/>
    </row>
    <row r="619" spans="1:23" ht="13" x14ac:dyDescent="0.3">
      <c r="A619" s="327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 s="2"/>
      <c r="W619" s="2"/>
    </row>
    <row r="620" spans="1:23" ht="13" x14ac:dyDescent="0.3">
      <c r="A620" s="327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 s="2"/>
      <c r="W620" s="2"/>
    </row>
    <row r="621" spans="1:23" ht="13" x14ac:dyDescent="0.3">
      <c r="A621" s="327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 s="2"/>
      <c r="W621" s="2"/>
    </row>
    <row r="622" spans="1:23" ht="13" x14ac:dyDescent="0.3">
      <c r="A622" s="327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 s="2"/>
      <c r="W622" s="2"/>
    </row>
    <row r="623" spans="1:23" ht="13" x14ac:dyDescent="0.3">
      <c r="A623" s="327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 s="2"/>
      <c r="W623" s="2"/>
    </row>
    <row r="624" spans="1:23" ht="13" x14ac:dyDescent="0.3">
      <c r="A624" s="327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 s="2"/>
      <c r="W624" s="2"/>
    </row>
    <row r="625" spans="1:23" ht="13" x14ac:dyDescent="0.3">
      <c r="A625" s="327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 s="2"/>
      <c r="W625" s="2"/>
    </row>
    <row r="626" spans="1:23" ht="13" x14ac:dyDescent="0.3">
      <c r="A626" s="327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 s="2"/>
      <c r="W626" s="2"/>
    </row>
    <row r="627" spans="1:23" ht="13" x14ac:dyDescent="0.3">
      <c r="A627" s="3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 s="2"/>
      <c r="W627" s="2"/>
    </row>
    <row r="628" spans="1:23" ht="13" x14ac:dyDescent="0.3">
      <c r="A628" s="327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 s="2"/>
      <c r="W628" s="2"/>
    </row>
    <row r="629" spans="1:23" ht="13" x14ac:dyDescent="0.3">
      <c r="A629" s="327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 s="2"/>
      <c r="W629" s="2"/>
    </row>
    <row r="630" spans="1:23" ht="13" x14ac:dyDescent="0.3">
      <c r="A630" s="327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 s="2"/>
      <c r="W630" s="2"/>
    </row>
    <row r="631" spans="1:23" ht="13" x14ac:dyDescent="0.3">
      <c r="A631" s="327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 s="2"/>
      <c r="W631" s="2"/>
    </row>
    <row r="632" spans="1:23" ht="13" x14ac:dyDescent="0.3">
      <c r="A632" s="327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 s="2"/>
      <c r="W632" s="2"/>
    </row>
    <row r="633" spans="1:23" ht="13" x14ac:dyDescent="0.3">
      <c r="A633" s="327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 s="2"/>
      <c r="W633" s="2"/>
    </row>
    <row r="634" spans="1:23" ht="13" x14ac:dyDescent="0.3">
      <c r="A634" s="327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 s="2"/>
      <c r="W634" s="2"/>
    </row>
    <row r="635" spans="1:23" ht="13" x14ac:dyDescent="0.3">
      <c r="A635" s="327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 s="2"/>
      <c r="W635" s="2"/>
    </row>
    <row r="636" spans="1:23" ht="13" x14ac:dyDescent="0.3">
      <c r="A636" s="327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 s="2"/>
      <c r="W636" s="2"/>
    </row>
    <row r="637" spans="1:23" ht="13" x14ac:dyDescent="0.3">
      <c r="A637" s="32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 s="2"/>
      <c r="W637" s="2"/>
    </row>
    <row r="638" spans="1:23" ht="13" x14ac:dyDescent="0.3">
      <c r="A638" s="327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 s="2"/>
      <c r="W638" s="2"/>
    </row>
    <row r="639" spans="1:23" ht="13" x14ac:dyDescent="0.3">
      <c r="A639" s="327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 s="2"/>
      <c r="W639" s="2"/>
    </row>
    <row r="640" spans="1:23" ht="13" x14ac:dyDescent="0.3">
      <c r="A640" s="327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 s="2"/>
      <c r="W640" s="2"/>
    </row>
    <row r="641" spans="1:23" ht="13" x14ac:dyDescent="0.3">
      <c r="A641" s="327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 s="2"/>
      <c r="W641" s="2"/>
    </row>
    <row r="642" spans="1:23" ht="13" x14ac:dyDescent="0.3">
      <c r="A642" s="327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 s="2"/>
      <c r="W642" s="2"/>
    </row>
    <row r="643" spans="1:23" ht="13" x14ac:dyDescent="0.3">
      <c r="A643" s="327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 s="2"/>
      <c r="W643" s="2"/>
    </row>
    <row r="644" spans="1:23" ht="13" x14ac:dyDescent="0.3">
      <c r="A644" s="327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 s="2"/>
      <c r="W644" s="2"/>
    </row>
    <row r="645" spans="1:23" ht="13" x14ac:dyDescent="0.3">
      <c r="A645" s="327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 s="2"/>
      <c r="W645" s="2"/>
    </row>
    <row r="646" spans="1:23" ht="13" x14ac:dyDescent="0.3">
      <c r="A646" s="327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 s="2"/>
      <c r="W646" s="2"/>
    </row>
    <row r="647" spans="1:23" ht="13" x14ac:dyDescent="0.3">
      <c r="A647" s="32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 s="2"/>
      <c r="W647" s="2"/>
    </row>
    <row r="648" spans="1:23" ht="13" x14ac:dyDescent="0.3">
      <c r="A648" s="327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 s="2"/>
      <c r="W648" s="2"/>
    </row>
    <row r="649" spans="1:23" ht="13" x14ac:dyDescent="0.3">
      <c r="A649" s="327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 s="2"/>
      <c r="W649" s="2"/>
    </row>
    <row r="650" spans="1:23" ht="13" x14ac:dyDescent="0.3">
      <c r="A650" s="327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 s="2"/>
      <c r="W650" s="2"/>
    </row>
    <row r="651" spans="1:23" ht="13" x14ac:dyDescent="0.3">
      <c r="A651" s="327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 s="2"/>
      <c r="W651" s="2"/>
    </row>
    <row r="652" spans="1:23" ht="13" x14ac:dyDescent="0.3">
      <c r="A652" s="327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 s="2"/>
      <c r="W652" s="2"/>
    </row>
    <row r="653" spans="1:23" ht="13" x14ac:dyDescent="0.3">
      <c r="A653" s="327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 s="2"/>
      <c r="W653" s="2"/>
    </row>
    <row r="654" spans="1:23" ht="13" x14ac:dyDescent="0.3">
      <c r="A654" s="327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 s="2"/>
      <c r="W654" s="2"/>
    </row>
    <row r="655" spans="1:23" ht="13" x14ac:dyDescent="0.3">
      <c r="A655" s="327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 s="2"/>
      <c r="W655" s="2"/>
    </row>
    <row r="656" spans="1:23" ht="13" x14ac:dyDescent="0.3">
      <c r="A656" s="327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 s="2"/>
      <c r="W656" s="2"/>
    </row>
    <row r="657" spans="1:23" ht="13" x14ac:dyDescent="0.3">
      <c r="A657" s="32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 s="2"/>
      <c r="W657" s="2"/>
    </row>
    <row r="658" spans="1:23" ht="13" x14ac:dyDescent="0.3">
      <c r="A658" s="327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 s="2"/>
      <c r="W658" s="2"/>
    </row>
    <row r="659" spans="1:23" ht="13" x14ac:dyDescent="0.3">
      <c r="A659" s="327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 s="2"/>
      <c r="W659" s="2"/>
    </row>
    <row r="660" spans="1:23" ht="13" x14ac:dyDescent="0.3">
      <c r="A660" s="327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 s="2"/>
      <c r="W660" s="2"/>
    </row>
    <row r="661" spans="1:23" ht="13" x14ac:dyDescent="0.3">
      <c r="A661" s="327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 s="2"/>
      <c r="W661" s="2"/>
    </row>
    <row r="662" spans="1:23" ht="13" x14ac:dyDescent="0.3">
      <c r="A662" s="327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 s="2"/>
      <c r="W662" s="2"/>
    </row>
    <row r="663" spans="1:23" ht="13" x14ac:dyDescent="0.3">
      <c r="A663" s="327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 s="2"/>
      <c r="W663" s="2"/>
    </row>
    <row r="664" spans="1:23" ht="13" x14ac:dyDescent="0.3">
      <c r="A664" s="327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 s="2"/>
      <c r="W664" s="2"/>
    </row>
    <row r="665" spans="1:23" ht="13" x14ac:dyDescent="0.3">
      <c r="A665" s="327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 s="2"/>
      <c r="W665" s="2"/>
    </row>
    <row r="666" spans="1:23" ht="13" x14ac:dyDescent="0.3">
      <c r="A666" s="327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 s="2"/>
      <c r="W666" s="2"/>
    </row>
    <row r="667" spans="1:23" ht="13" x14ac:dyDescent="0.3">
      <c r="A667" s="32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 s="2"/>
      <c r="W667" s="2"/>
    </row>
    <row r="668" spans="1:23" ht="13" x14ac:dyDescent="0.3">
      <c r="A668" s="327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 s="2"/>
      <c r="W668" s="2"/>
    </row>
    <row r="669" spans="1:23" ht="13" x14ac:dyDescent="0.3">
      <c r="A669" s="327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 s="2"/>
      <c r="W669" s="2"/>
    </row>
    <row r="670" spans="1:23" ht="13" x14ac:dyDescent="0.3">
      <c r="A670" s="327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 s="2"/>
      <c r="W670" s="2"/>
    </row>
    <row r="671" spans="1:23" ht="13" x14ac:dyDescent="0.3">
      <c r="A671" s="327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 s="2"/>
      <c r="W671" s="2"/>
    </row>
    <row r="672" spans="1:23" ht="13" x14ac:dyDescent="0.3">
      <c r="A672" s="327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 s="2"/>
      <c r="W672" s="2"/>
    </row>
    <row r="673" spans="1:23" ht="13" x14ac:dyDescent="0.3">
      <c r="A673" s="327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 s="2"/>
      <c r="W673" s="2"/>
    </row>
    <row r="674" spans="1:23" ht="13" x14ac:dyDescent="0.3">
      <c r="A674" s="327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 s="2"/>
      <c r="W674" s="2"/>
    </row>
    <row r="675" spans="1:23" ht="13" x14ac:dyDescent="0.3">
      <c r="A675" s="327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 s="2"/>
      <c r="W675" s="2"/>
    </row>
    <row r="676" spans="1:23" ht="13" x14ac:dyDescent="0.3">
      <c r="A676" s="327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 s="2"/>
      <c r="W676" s="2"/>
    </row>
    <row r="677" spans="1:23" ht="13" x14ac:dyDescent="0.3">
      <c r="A677" s="32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 s="2"/>
      <c r="W677" s="2"/>
    </row>
    <row r="678" spans="1:23" ht="13" x14ac:dyDescent="0.3">
      <c r="A678" s="327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 s="2"/>
      <c r="W678" s="2"/>
    </row>
    <row r="679" spans="1:23" ht="13" x14ac:dyDescent="0.3">
      <c r="A679" s="327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 s="2"/>
      <c r="W679" s="2"/>
    </row>
    <row r="680" spans="1:23" ht="13" x14ac:dyDescent="0.3">
      <c r="A680" s="327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 s="2"/>
      <c r="W680" s="2"/>
    </row>
    <row r="681" spans="1:23" ht="13" x14ac:dyDescent="0.3">
      <c r="A681" s="327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 s="2"/>
      <c r="W681" s="2"/>
    </row>
    <row r="682" spans="1:23" ht="13" x14ac:dyDescent="0.3">
      <c r="A682" s="327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 s="2"/>
      <c r="W682" s="2"/>
    </row>
    <row r="683" spans="1:23" ht="13" x14ac:dyDescent="0.3">
      <c r="A683" s="327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 s="2"/>
      <c r="W683" s="2"/>
    </row>
    <row r="684" spans="1:23" ht="13" x14ac:dyDescent="0.3">
      <c r="A684" s="327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 s="2"/>
      <c r="W684" s="2"/>
    </row>
    <row r="685" spans="1:23" ht="13" x14ac:dyDescent="0.3">
      <c r="A685" s="327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 s="2"/>
      <c r="W685" s="2"/>
    </row>
    <row r="686" spans="1:23" ht="13" x14ac:dyDescent="0.3">
      <c r="A686" s="327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 s="2"/>
      <c r="W686" s="2"/>
    </row>
    <row r="687" spans="1:23" ht="13" x14ac:dyDescent="0.3">
      <c r="A687" s="32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 s="2"/>
      <c r="W687" s="2"/>
    </row>
    <row r="688" spans="1:23" ht="13" x14ac:dyDescent="0.3">
      <c r="A688" s="327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 s="2"/>
      <c r="W688" s="2"/>
    </row>
    <row r="689" spans="1:23" ht="13" x14ac:dyDescent="0.3">
      <c r="A689" s="327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 s="2"/>
      <c r="W689" s="2"/>
    </row>
    <row r="690" spans="1:23" ht="13" x14ac:dyDescent="0.3">
      <c r="A690" s="327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 s="2"/>
      <c r="W690" s="2"/>
    </row>
    <row r="691" spans="1:23" ht="13" x14ac:dyDescent="0.3">
      <c r="A691" s="327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 s="2"/>
      <c r="W691" s="2"/>
    </row>
    <row r="692" spans="1:23" ht="13" x14ac:dyDescent="0.3">
      <c r="A692" s="327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 s="2"/>
      <c r="W692" s="2"/>
    </row>
    <row r="693" spans="1:23" ht="13" x14ac:dyDescent="0.3">
      <c r="A693" s="327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 s="2"/>
      <c r="W693" s="2"/>
    </row>
    <row r="694" spans="1:23" ht="13" x14ac:dyDescent="0.3">
      <c r="A694" s="327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 s="2"/>
      <c r="W694" s="2"/>
    </row>
    <row r="695" spans="1:23" ht="13" x14ac:dyDescent="0.3">
      <c r="A695" s="327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 s="2"/>
      <c r="W695" s="2"/>
    </row>
    <row r="696" spans="1:23" ht="13" x14ac:dyDescent="0.3">
      <c r="A696" s="327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 s="2"/>
      <c r="W696" s="2"/>
    </row>
    <row r="697" spans="1:23" ht="13" x14ac:dyDescent="0.3">
      <c r="A697" s="32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 s="2"/>
      <c r="W697" s="2"/>
    </row>
    <row r="698" spans="1:23" ht="13" x14ac:dyDescent="0.3">
      <c r="A698" s="327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 s="2"/>
      <c r="W698" s="2"/>
    </row>
    <row r="699" spans="1:23" ht="13" x14ac:dyDescent="0.3">
      <c r="A699" s="327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 s="2"/>
      <c r="W699" s="2"/>
    </row>
    <row r="700" spans="1:23" ht="13" x14ac:dyDescent="0.3">
      <c r="A700" s="327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 s="2"/>
      <c r="W700" s="2"/>
    </row>
    <row r="701" spans="1:23" ht="13" x14ac:dyDescent="0.3">
      <c r="A701" s="327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 s="2"/>
      <c r="W701" s="2"/>
    </row>
    <row r="702" spans="1:23" ht="13" x14ac:dyDescent="0.3">
      <c r="A702" s="327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 s="2"/>
      <c r="W702" s="2"/>
    </row>
    <row r="703" spans="1:23" ht="13" x14ac:dyDescent="0.3">
      <c r="A703" s="327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 s="2"/>
      <c r="W703" s="2"/>
    </row>
    <row r="704" spans="1:23" ht="13" x14ac:dyDescent="0.3">
      <c r="A704" s="327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 s="2"/>
      <c r="W704" s="2"/>
    </row>
    <row r="705" spans="1:23" ht="13" x14ac:dyDescent="0.3">
      <c r="A705" s="327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 s="2"/>
      <c r="W705" s="2"/>
    </row>
    <row r="706" spans="1:23" ht="13" x14ac:dyDescent="0.3">
      <c r="A706" s="327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 s="2"/>
      <c r="W706" s="2"/>
    </row>
    <row r="707" spans="1:23" ht="13" x14ac:dyDescent="0.3">
      <c r="A707" s="32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 s="2"/>
      <c r="W707" s="2"/>
    </row>
    <row r="708" spans="1:23" ht="13" x14ac:dyDescent="0.3">
      <c r="A708" s="327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 s="2"/>
      <c r="W708" s="2"/>
    </row>
    <row r="709" spans="1:23" ht="13" x14ac:dyDescent="0.3">
      <c r="A709" s="327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 s="2"/>
      <c r="W709" s="2"/>
    </row>
    <row r="710" spans="1:23" ht="13" x14ac:dyDescent="0.3">
      <c r="A710" s="327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 s="2"/>
      <c r="W710" s="2"/>
    </row>
    <row r="711" spans="1:23" ht="13" x14ac:dyDescent="0.3">
      <c r="A711" s="327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 s="2"/>
      <c r="W711" s="2"/>
    </row>
    <row r="712" spans="1:23" ht="13" x14ac:dyDescent="0.3">
      <c r="A712" s="327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 s="2"/>
      <c r="W712" s="2"/>
    </row>
    <row r="713" spans="1:23" ht="13" x14ac:dyDescent="0.3">
      <c r="A713" s="327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 s="2"/>
      <c r="W713" s="2"/>
    </row>
    <row r="714" spans="1:23" ht="13" x14ac:dyDescent="0.3">
      <c r="A714" s="327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 s="2"/>
      <c r="W714" s="2"/>
    </row>
    <row r="715" spans="1:23" ht="13" x14ac:dyDescent="0.3">
      <c r="A715" s="327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 s="2"/>
      <c r="W715" s="2"/>
    </row>
    <row r="716" spans="1:23" ht="13" x14ac:dyDescent="0.3">
      <c r="A716" s="327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 s="2"/>
      <c r="W716" s="2"/>
    </row>
    <row r="717" spans="1:23" ht="13" x14ac:dyDescent="0.3">
      <c r="A717" s="32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 s="2"/>
      <c r="W717" s="2"/>
    </row>
    <row r="718" spans="1:23" ht="13" x14ac:dyDescent="0.3">
      <c r="A718" s="327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 s="2"/>
      <c r="W718" s="2"/>
    </row>
    <row r="719" spans="1:23" ht="13" x14ac:dyDescent="0.3">
      <c r="A719" s="327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 s="2"/>
      <c r="W719" s="2"/>
    </row>
    <row r="720" spans="1:23" ht="13" x14ac:dyDescent="0.3">
      <c r="A720" s="327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 s="2"/>
      <c r="W720" s="2"/>
    </row>
    <row r="721" spans="1:23" ht="13" x14ac:dyDescent="0.3">
      <c r="A721" s="327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 s="2"/>
      <c r="W721" s="2"/>
    </row>
    <row r="722" spans="1:23" ht="13" x14ac:dyDescent="0.3">
      <c r="A722" s="327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 s="2"/>
      <c r="W722" s="2"/>
    </row>
    <row r="723" spans="1:23" ht="13" x14ac:dyDescent="0.3">
      <c r="A723" s="327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 s="2"/>
      <c r="W723" s="2"/>
    </row>
    <row r="724" spans="1:23" ht="13" x14ac:dyDescent="0.3">
      <c r="A724" s="327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 s="2"/>
      <c r="W724" s="2"/>
    </row>
    <row r="725" spans="1:23" ht="13" x14ac:dyDescent="0.3">
      <c r="A725" s="327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 s="2"/>
      <c r="W725" s="2"/>
    </row>
    <row r="726" spans="1:23" ht="13" x14ac:dyDescent="0.3">
      <c r="A726" s="327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 s="2"/>
      <c r="W726" s="2"/>
    </row>
    <row r="727" spans="1:23" ht="13" x14ac:dyDescent="0.3">
      <c r="A727" s="3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 s="2"/>
      <c r="W727" s="2"/>
    </row>
    <row r="728" spans="1:23" ht="13" x14ac:dyDescent="0.3">
      <c r="A728" s="327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 s="2"/>
      <c r="W728" s="2"/>
    </row>
    <row r="729" spans="1:23" ht="13" x14ac:dyDescent="0.3">
      <c r="A729" s="327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 s="2"/>
      <c r="W729" s="2"/>
    </row>
    <row r="730" spans="1:23" ht="13" x14ac:dyDescent="0.3">
      <c r="A730" s="327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 s="2"/>
      <c r="W730" s="2"/>
    </row>
    <row r="731" spans="1:23" ht="13" x14ac:dyDescent="0.3">
      <c r="A731" s="327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 s="2"/>
      <c r="W731" s="2"/>
    </row>
    <row r="732" spans="1:23" ht="13" x14ac:dyDescent="0.3">
      <c r="A732" s="327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 s="2"/>
      <c r="W732" s="2"/>
    </row>
    <row r="733" spans="1:23" ht="13" x14ac:dyDescent="0.3">
      <c r="A733" s="327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 s="2"/>
      <c r="W733" s="2"/>
    </row>
    <row r="734" spans="1:23" ht="13" x14ac:dyDescent="0.3">
      <c r="A734" s="327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 s="2"/>
      <c r="W734" s="2"/>
    </row>
    <row r="735" spans="1:23" ht="13" x14ac:dyDescent="0.3">
      <c r="A735" s="327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 s="2"/>
      <c r="W735" s="2"/>
    </row>
    <row r="736" spans="1:23" ht="13" x14ac:dyDescent="0.3">
      <c r="A736" s="327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 s="2"/>
      <c r="W736" s="2"/>
    </row>
    <row r="737" spans="1:23" ht="13" x14ac:dyDescent="0.3">
      <c r="A737" s="32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 s="2"/>
      <c r="W737" s="2"/>
    </row>
    <row r="738" spans="1:23" ht="13" x14ac:dyDescent="0.3">
      <c r="A738" s="327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 s="2"/>
      <c r="W738" s="2"/>
    </row>
    <row r="739" spans="1:23" ht="13" x14ac:dyDescent="0.3">
      <c r="A739" s="327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 s="2"/>
      <c r="W739" s="2"/>
    </row>
    <row r="740" spans="1:23" ht="13" x14ac:dyDescent="0.3">
      <c r="A740" s="327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 s="2"/>
      <c r="W740" s="2"/>
    </row>
    <row r="741" spans="1:23" ht="13" x14ac:dyDescent="0.3">
      <c r="A741" s="327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 s="2"/>
      <c r="W741" s="2"/>
    </row>
    <row r="742" spans="1:23" ht="13" x14ac:dyDescent="0.3">
      <c r="A742" s="327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 s="2"/>
      <c r="W742" s="2"/>
    </row>
    <row r="743" spans="1:23" ht="13" x14ac:dyDescent="0.3">
      <c r="A743" s="327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 s="2"/>
      <c r="W743" s="2"/>
    </row>
    <row r="744" spans="1:23" ht="13" x14ac:dyDescent="0.3">
      <c r="A744" s="327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 s="2"/>
      <c r="W744" s="2"/>
    </row>
    <row r="745" spans="1:23" ht="13" x14ac:dyDescent="0.3">
      <c r="A745" s="327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 s="2"/>
      <c r="W745" s="2"/>
    </row>
    <row r="746" spans="1:23" ht="13" x14ac:dyDescent="0.3">
      <c r="A746" s="327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 s="2"/>
      <c r="W746" s="2"/>
    </row>
    <row r="747" spans="1:23" ht="13" x14ac:dyDescent="0.3">
      <c r="A747" s="32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 s="2"/>
      <c r="W747" s="2"/>
    </row>
    <row r="748" spans="1:23" ht="13" x14ac:dyDescent="0.3">
      <c r="A748" s="327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 s="2"/>
      <c r="W748" s="2"/>
    </row>
    <row r="749" spans="1:23" ht="13" x14ac:dyDescent="0.3">
      <c r="A749" s="327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 s="2"/>
      <c r="W749" s="2"/>
    </row>
    <row r="750" spans="1:23" ht="13" x14ac:dyDescent="0.3">
      <c r="A750" s="327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 s="2"/>
      <c r="W750" s="2"/>
    </row>
    <row r="751" spans="1:23" ht="13" x14ac:dyDescent="0.3">
      <c r="A751" s="327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 s="2"/>
      <c r="W751" s="2"/>
    </row>
    <row r="752" spans="1:23" ht="13" x14ac:dyDescent="0.3">
      <c r="A752" s="327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 s="2"/>
      <c r="W752" s="2"/>
    </row>
    <row r="753" spans="1:23" ht="13" x14ac:dyDescent="0.3">
      <c r="A753" s="327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 s="2"/>
      <c r="W753" s="2"/>
    </row>
    <row r="754" spans="1:23" ht="13" x14ac:dyDescent="0.3">
      <c r="A754" s="327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 s="2"/>
      <c r="W754" s="2"/>
    </row>
    <row r="755" spans="1:23" ht="13" x14ac:dyDescent="0.3">
      <c r="A755" s="327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 s="2"/>
      <c r="W755" s="2"/>
    </row>
    <row r="756" spans="1:23" ht="13" x14ac:dyDescent="0.3">
      <c r="A756" s="327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 s="2"/>
      <c r="W756" s="2"/>
    </row>
    <row r="757" spans="1:23" ht="13" x14ac:dyDescent="0.3">
      <c r="A757" s="32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 s="2"/>
      <c r="W757" s="2"/>
    </row>
    <row r="758" spans="1:23" ht="13" x14ac:dyDescent="0.3">
      <c r="A758" s="327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 s="2"/>
      <c r="W758" s="2"/>
    </row>
    <row r="759" spans="1:23" ht="13" x14ac:dyDescent="0.3">
      <c r="A759" s="327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 s="2"/>
      <c r="W759" s="2"/>
    </row>
    <row r="760" spans="1:23" ht="13" x14ac:dyDescent="0.3">
      <c r="A760" s="327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 s="2"/>
      <c r="W760" s="2"/>
    </row>
    <row r="761" spans="1:23" ht="13" x14ac:dyDescent="0.3">
      <c r="A761" s="327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 s="2"/>
      <c r="W761" s="2"/>
    </row>
    <row r="762" spans="1:23" ht="13" x14ac:dyDescent="0.3">
      <c r="A762" s="327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 s="2"/>
      <c r="W762" s="2"/>
    </row>
    <row r="763" spans="1:23" ht="13" x14ac:dyDescent="0.3">
      <c r="A763" s="327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 s="2"/>
      <c r="W763" s="2"/>
    </row>
    <row r="764" spans="1:23" ht="13" x14ac:dyDescent="0.3">
      <c r="A764" s="327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 s="2"/>
      <c r="W764" s="2"/>
    </row>
    <row r="765" spans="1:23" ht="13" x14ac:dyDescent="0.3">
      <c r="A765" s="327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 s="2"/>
      <c r="W765" s="2"/>
    </row>
    <row r="766" spans="1:23" ht="13" x14ac:dyDescent="0.3">
      <c r="A766" s="327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 s="2"/>
      <c r="W766" s="2"/>
    </row>
    <row r="767" spans="1:23" ht="13" x14ac:dyDescent="0.3">
      <c r="A767" s="32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 s="2"/>
      <c r="W767" s="2"/>
    </row>
    <row r="768" spans="1:23" ht="13" x14ac:dyDescent="0.3">
      <c r="A768" s="327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 s="2"/>
      <c r="W768" s="2"/>
    </row>
    <row r="769" spans="1:23" ht="13" x14ac:dyDescent="0.3">
      <c r="A769" s="327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 s="2"/>
      <c r="W769" s="2"/>
    </row>
    <row r="770" spans="1:23" ht="13" x14ac:dyDescent="0.3">
      <c r="A770" s="327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 s="2"/>
      <c r="W770" s="2"/>
    </row>
    <row r="771" spans="1:23" ht="13" x14ac:dyDescent="0.3">
      <c r="A771" s="327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 s="2"/>
      <c r="W771" s="2"/>
    </row>
    <row r="772" spans="1:23" ht="13" x14ac:dyDescent="0.3">
      <c r="A772" s="327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 s="2"/>
      <c r="W772" s="2"/>
    </row>
    <row r="773" spans="1:23" ht="13" x14ac:dyDescent="0.3">
      <c r="A773" s="327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 s="2"/>
      <c r="W773" s="2"/>
    </row>
    <row r="774" spans="1:23" ht="13" x14ac:dyDescent="0.3">
      <c r="A774" s="327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 s="2"/>
      <c r="W774" s="2"/>
    </row>
    <row r="775" spans="1:23" ht="13" x14ac:dyDescent="0.3">
      <c r="A775" s="327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 s="2"/>
      <c r="W775" s="2"/>
    </row>
    <row r="776" spans="1:23" ht="13" x14ac:dyDescent="0.3">
      <c r="A776" s="327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 s="2"/>
      <c r="W776" s="2"/>
    </row>
    <row r="777" spans="1:23" ht="13" x14ac:dyDescent="0.3">
      <c r="A777" s="32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 s="2"/>
      <c r="W777" s="2"/>
    </row>
    <row r="778" spans="1:23" ht="13" x14ac:dyDescent="0.3">
      <c r="A778" s="327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 s="2"/>
      <c r="W778" s="2"/>
    </row>
    <row r="779" spans="1:23" ht="13" x14ac:dyDescent="0.3">
      <c r="A779" s="327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 s="2"/>
      <c r="W779" s="2"/>
    </row>
    <row r="780" spans="1:23" ht="13" x14ac:dyDescent="0.3">
      <c r="A780" s="327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 s="2"/>
      <c r="W780" s="2"/>
    </row>
    <row r="781" spans="1:23" ht="13" x14ac:dyDescent="0.3">
      <c r="A781" s="327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 s="2"/>
      <c r="W781" s="2"/>
    </row>
    <row r="782" spans="1:23" ht="13" x14ac:dyDescent="0.3">
      <c r="A782" s="327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 s="2"/>
      <c r="W782" s="2"/>
    </row>
    <row r="783" spans="1:23" ht="13" x14ac:dyDescent="0.3">
      <c r="A783" s="327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 s="2"/>
      <c r="W783" s="2"/>
    </row>
    <row r="784" spans="1:23" ht="13" x14ac:dyDescent="0.3">
      <c r="A784" s="327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 s="2"/>
      <c r="W784" s="2"/>
    </row>
    <row r="785" spans="1:23" ht="13" x14ac:dyDescent="0.3">
      <c r="A785" s="327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 s="2"/>
      <c r="W785" s="2"/>
    </row>
    <row r="786" spans="1:23" ht="13" x14ac:dyDescent="0.3">
      <c r="A786" s="327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 s="2"/>
      <c r="W786" s="2"/>
    </row>
    <row r="787" spans="1:23" ht="13" x14ac:dyDescent="0.3">
      <c r="A787" s="32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 s="2"/>
      <c r="W787" s="2"/>
    </row>
    <row r="788" spans="1:23" ht="13" x14ac:dyDescent="0.3">
      <c r="A788" s="327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 s="2"/>
      <c r="W788" s="2"/>
    </row>
    <row r="789" spans="1:23" ht="13" x14ac:dyDescent="0.3">
      <c r="A789" s="327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 s="2"/>
      <c r="W789" s="2"/>
    </row>
    <row r="790" spans="1:23" ht="13" x14ac:dyDescent="0.3">
      <c r="A790" s="327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 s="2"/>
      <c r="W790" s="2"/>
    </row>
    <row r="791" spans="1:23" ht="13" x14ac:dyDescent="0.3">
      <c r="A791" s="327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 s="2"/>
      <c r="W791" s="2"/>
    </row>
    <row r="792" spans="1:23" ht="13" x14ac:dyDescent="0.3">
      <c r="A792" s="327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 s="2"/>
      <c r="W792" s="2"/>
    </row>
    <row r="793" spans="1:23" ht="13" x14ac:dyDescent="0.3">
      <c r="A793" s="327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 s="2"/>
      <c r="W793" s="2"/>
    </row>
    <row r="794" spans="1:23" ht="13" x14ac:dyDescent="0.3">
      <c r="A794" s="327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 s="2"/>
      <c r="W794" s="2"/>
    </row>
    <row r="795" spans="1:23" ht="13" x14ac:dyDescent="0.3">
      <c r="A795" s="327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 s="2"/>
      <c r="W795" s="2"/>
    </row>
    <row r="796" spans="1:23" ht="13" x14ac:dyDescent="0.3">
      <c r="A796" s="327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 s="2"/>
      <c r="W796" s="2"/>
    </row>
    <row r="797" spans="1:23" ht="13" x14ac:dyDescent="0.3">
      <c r="A797" s="32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 s="2"/>
      <c r="W797" s="2"/>
    </row>
    <row r="798" spans="1:23" ht="13" x14ac:dyDescent="0.3">
      <c r="A798" s="327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 s="2"/>
      <c r="W798" s="2"/>
    </row>
    <row r="799" spans="1:23" ht="13" x14ac:dyDescent="0.3">
      <c r="A799" s="327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 s="2"/>
      <c r="W799" s="2"/>
    </row>
    <row r="800" spans="1:23" ht="13" x14ac:dyDescent="0.3">
      <c r="A800" s="327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 s="2"/>
      <c r="W800" s="2"/>
    </row>
    <row r="801" spans="1:23" ht="13" x14ac:dyDescent="0.3">
      <c r="A801" s="327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 s="2"/>
      <c r="W801" s="2"/>
    </row>
    <row r="802" spans="1:23" ht="13" x14ac:dyDescent="0.3">
      <c r="A802" s="327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 s="2"/>
      <c r="W802" s="2"/>
    </row>
    <row r="803" spans="1:23" ht="13" x14ac:dyDescent="0.3">
      <c r="A803" s="327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 s="2"/>
      <c r="W803" s="2"/>
    </row>
    <row r="804" spans="1:23" ht="13" x14ac:dyDescent="0.3">
      <c r="A804" s="327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 s="2"/>
      <c r="W804" s="2"/>
    </row>
    <row r="805" spans="1:23" ht="13" x14ac:dyDescent="0.3">
      <c r="A805" s="327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 s="2"/>
      <c r="W805" s="2"/>
    </row>
    <row r="806" spans="1:23" ht="13" x14ac:dyDescent="0.3">
      <c r="A806" s="327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 s="2"/>
      <c r="W806" s="2"/>
    </row>
    <row r="807" spans="1:23" ht="13" x14ac:dyDescent="0.3">
      <c r="A807" s="32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 s="2"/>
      <c r="W807" s="2"/>
    </row>
    <row r="808" spans="1:23" ht="13" x14ac:dyDescent="0.3">
      <c r="A808" s="327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 s="2"/>
      <c r="W808" s="2"/>
    </row>
    <row r="809" spans="1:23" ht="13" x14ac:dyDescent="0.3">
      <c r="A809" s="327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 s="2"/>
      <c r="W809" s="2"/>
    </row>
    <row r="810" spans="1:23" ht="13" x14ac:dyDescent="0.3">
      <c r="A810" s="327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 s="2"/>
      <c r="W810" s="2"/>
    </row>
    <row r="811" spans="1:23" ht="13" x14ac:dyDescent="0.3">
      <c r="A811" s="327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 s="2"/>
      <c r="W811" s="2"/>
    </row>
    <row r="812" spans="1:23" ht="13" x14ac:dyDescent="0.3">
      <c r="A812" s="327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 s="2"/>
      <c r="W812" s="2"/>
    </row>
    <row r="813" spans="1:23" ht="13" x14ac:dyDescent="0.3">
      <c r="A813" s="327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 s="2"/>
      <c r="W813" s="2"/>
    </row>
    <row r="814" spans="1:23" ht="13" x14ac:dyDescent="0.3">
      <c r="A814" s="327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 s="2"/>
      <c r="W814" s="2"/>
    </row>
    <row r="815" spans="1:23" ht="13" x14ac:dyDescent="0.3">
      <c r="A815" s="327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 s="2"/>
      <c r="W815" s="2"/>
    </row>
    <row r="816" spans="1:23" ht="13" x14ac:dyDescent="0.3">
      <c r="A816" s="327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 s="2"/>
      <c r="W816" s="2"/>
    </row>
    <row r="817" spans="1:23" ht="13" x14ac:dyDescent="0.3">
      <c r="A817" s="32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 s="2"/>
      <c r="W817" s="2"/>
    </row>
    <row r="818" spans="1:23" ht="13" x14ac:dyDescent="0.3">
      <c r="A818" s="327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 s="2"/>
      <c r="W818" s="2"/>
    </row>
    <row r="819" spans="1:23" ht="13" x14ac:dyDescent="0.3">
      <c r="A819" s="327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 s="2"/>
      <c r="W819" s="2"/>
    </row>
    <row r="820" spans="1:23" ht="13" x14ac:dyDescent="0.3">
      <c r="A820" s="327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 s="2"/>
      <c r="W820" s="2"/>
    </row>
    <row r="821" spans="1:23" ht="13" x14ac:dyDescent="0.3">
      <c r="A821" s="327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 s="2"/>
      <c r="W821" s="2"/>
    </row>
    <row r="822" spans="1:23" ht="13" x14ac:dyDescent="0.3">
      <c r="A822" s="327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 s="2"/>
      <c r="W822" s="2"/>
    </row>
    <row r="823" spans="1:23" ht="13" x14ac:dyDescent="0.3">
      <c r="A823" s="327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 s="2"/>
      <c r="W823" s="2"/>
    </row>
    <row r="824" spans="1:23" ht="13" x14ac:dyDescent="0.3">
      <c r="A824" s="327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 s="2"/>
      <c r="W824" s="2"/>
    </row>
    <row r="825" spans="1:23" ht="13" x14ac:dyDescent="0.3">
      <c r="A825" s="327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 s="2"/>
      <c r="W825" s="2"/>
    </row>
    <row r="826" spans="1:23" ht="13" x14ac:dyDescent="0.3">
      <c r="A826" s="327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 s="2"/>
      <c r="W826" s="2"/>
    </row>
    <row r="827" spans="1:23" ht="13" x14ac:dyDescent="0.3">
      <c r="A827" s="3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 s="2"/>
      <c r="W827" s="2"/>
    </row>
    <row r="828" spans="1:23" ht="13" x14ac:dyDescent="0.3">
      <c r="A828" s="327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 s="2"/>
      <c r="W828" s="2"/>
    </row>
    <row r="829" spans="1:23" ht="13" x14ac:dyDescent="0.3">
      <c r="A829" s="327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 s="2"/>
      <c r="W829" s="2"/>
    </row>
    <row r="830" spans="1:23" ht="13" x14ac:dyDescent="0.3">
      <c r="A830" s="327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 s="2"/>
      <c r="W830" s="2"/>
    </row>
    <row r="831" spans="1:23" ht="13" x14ac:dyDescent="0.3">
      <c r="A831" s="327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 s="2"/>
      <c r="W831" s="2"/>
    </row>
    <row r="832" spans="1:23" ht="13" x14ac:dyDescent="0.3">
      <c r="A832" s="327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 s="2"/>
      <c r="W832" s="2"/>
    </row>
    <row r="833" spans="1:23" ht="13" x14ac:dyDescent="0.3">
      <c r="A833" s="327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 s="2"/>
      <c r="W833" s="2"/>
    </row>
    <row r="834" spans="1:23" ht="13" x14ac:dyDescent="0.3">
      <c r="A834" s="327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 s="2"/>
      <c r="W834" s="2"/>
    </row>
    <row r="835" spans="1:23" ht="13" x14ac:dyDescent="0.3">
      <c r="A835" s="327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 s="2"/>
      <c r="W835" s="2"/>
    </row>
    <row r="836" spans="1:23" ht="13" x14ac:dyDescent="0.3">
      <c r="A836" s="327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 s="2"/>
      <c r="W836" s="2"/>
    </row>
    <row r="837" spans="1:23" ht="13" x14ac:dyDescent="0.3">
      <c r="A837" s="32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 s="2"/>
      <c r="W837" s="2"/>
    </row>
    <row r="838" spans="1:23" ht="13" x14ac:dyDescent="0.3">
      <c r="A838" s="327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 s="2"/>
      <c r="W838" s="2"/>
    </row>
    <row r="839" spans="1:23" ht="13" x14ac:dyDescent="0.3">
      <c r="A839" s="327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 s="2"/>
      <c r="W839" s="2"/>
    </row>
    <row r="840" spans="1:23" ht="13" x14ac:dyDescent="0.3">
      <c r="A840" s="327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 s="2"/>
      <c r="W840" s="2"/>
    </row>
    <row r="841" spans="1:23" ht="13" x14ac:dyDescent="0.3">
      <c r="A841" s="327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 s="2"/>
      <c r="W841" s="2"/>
    </row>
    <row r="842" spans="1:23" ht="13" x14ac:dyDescent="0.3">
      <c r="A842" s="327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 s="2"/>
      <c r="W842" s="2"/>
    </row>
    <row r="843" spans="1:23" ht="13" x14ac:dyDescent="0.3">
      <c r="A843" s="327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 s="2"/>
      <c r="W843" s="2"/>
    </row>
    <row r="844" spans="1:23" ht="13" x14ac:dyDescent="0.3">
      <c r="A844" s="327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 s="2"/>
      <c r="W844" s="2"/>
    </row>
    <row r="845" spans="1:23" ht="13" x14ac:dyDescent="0.3">
      <c r="A845" s="327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 s="2"/>
      <c r="W845" s="2"/>
    </row>
    <row r="846" spans="1:23" ht="13" x14ac:dyDescent="0.3">
      <c r="A846" s="327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 s="2"/>
      <c r="W846" s="2"/>
    </row>
    <row r="847" spans="1:23" ht="13" x14ac:dyDescent="0.3">
      <c r="A847" s="32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 s="2"/>
      <c r="W847" s="2"/>
    </row>
    <row r="848" spans="1:23" ht="13" x14ac:dyDescent="0.3">
      <c r="A848" s="327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 s="2"/>
      <c r="W848" s="2"/>
    </row>
    <row r="849" spans="1:23" ht="13" x14ac:dyDescent="0.3">
      <c r="A849" s="327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 s="2"/>
      <c r="W849" s="2"/>
    </row>
    <row r="850" spans="1:23" ht="13" x14ac:dyDescent="0.3">
      <c r="A850" s="327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 s="2"/>
      <c r="W850" s="2"/>
    </row>
    <row r="851" spans="1:23" ht="13" x14ac:dyDescent="0.3">
      <c r="A851" s="327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 s="2"/>
      <c r="W851" s="2"/>
    </row>
    <row r="852" spans="1:23" ht="13" x14ac:dyDescent="0.3">
      <c r="A852" s="327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 s="2"/>
      <c r="W852" s="2"/>
    </row>
    <row r="853" spans="1:23" ht="13" x14ac:dyDescent="0.3">
      <c r="A853" s="327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 s="2"/>
      <c r="W853" s="2"/>
    </row>
    <row r="854" spans="1:23" ht="13" x14ac:dyDescent="0.3">
      <c r="A854" s="327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 s="2"/>
      <c r="W854" s="2"/>
    </row>
    <row r="855" spans="1:23" ht="13" x14ac:dyDescent="0.3">
      <c r="A855" s="327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 s="2"/>
      <c r="W855" s="2"/>
    </row>
    <row r="856" spans="1:23" ht="13" x14ac:dyDescent="0.3">
      <c r="A856" s="327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 s="2"/>
      <c r="W856" s="2"/>
    </row>
    <row r="857" spans="1:23" ht="13" x14ac:dyDescent="0.3">
      <c r="A857" s="32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 s="2"/>
      <c r="W857" s="2"/>
    </row>
    <row r="858" spans="1:23" ht="13" x14ac:dyDescent="0.3">
      <c r="A858" s="327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 s="2"/>
      <c r="W858" s="2"/>
    </row>
    <row r="859" spans="1:23" ht="13" x14ac:dyDescent="0.3">
      <c r="A859" s="327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 s="2"/>
      <c r="W859" s="2"/>
    </row>
    <row r="860" spans="1:23" ht="13" x14ac:dyDescent="0.3">
      <c r="A860" s="327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 s="2"/>
      <c r="W860" s="2"/>
    </row>
    <row r="861" spans="1:23" ht="13" x14ac:dyDescent="0.3">
      <c r="A861" s="327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 s="2"/>
      <c r="W861" s="2"/>
    </row>
    <row r="862" spans="1:23" ht="13" x14ac:dyDescent="0.3">
      <c r="A862" s="327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 s="2"/>
      <c r="W862" s="2"/>
    </row>
    <row r="863" spans="1:23" ht="13" x14ac:dyDescent="0.3">
      <c r="A863" s="327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 s="2"/>
      <c r="W863" s="2"/>
    </row>
    <row r="864" spans="1:23" ht="13" x14ac:dyDescent="0.3">
      <c r="A864" s="327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 s="2"/>
      <c r="W864" s="2"/>
    </row>
    <row r="865" spans="1:23" ht="13" x14ac:dyDescent="0.3">
      <c r="A865" s="327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 s="2"/>
      <c r="W865" s="2"/>
    </row>
    <row r="866" spans="1:23" ht="13" x14ac:dyDescent="0.3">
      <c r="A866" s="327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 s="2"/>
      <c r="W866" s="2"/>
    </row>
    <row r="867" spans="1:23" ht="13" x14ac:dyDescent="0.3">
      <c r="A867" s="32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 s="2"/>
      <c r="W867" s="2"/>
    </row>
    <row r="868" spans="1:23" ht="13" x14ac:dyDescent="0.3">
      <c r="A868" s="327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 s="2"/>
      <c r="W868" s="2"/>
    </row>
    <row r="869" spans="1:23" ht="13" x14ac:dyDescent="0.3">
      <c r="A869" s="327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 s="2"/>
      <c r="W869" s="2"/>
    </row>
    <row r="870" spans="1:23" ht="13" x14ac:dyDescent="0.3">
      <c r="A870" s="327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 s="2"/>
      <c r="W870" s="2"/>
    </row>
    <row r="871" spans="1:23" ht="13" x14ac:dyDescent="0.3">
      <c r="A871" s="327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 s="2"/>
      <c r="W871" s="2"/>
    </row>
    <row r="872" spans="1:23" ht="13" x14ac:dyDescent="0.3">
      <c r="A872" s="327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 s="2"/>
      <c r="W872" s="2"/>
    </row>
    <row r="873" spans="1:23" ht="13" x14ac:dyDescent="0.3">
      <c r="A873" s="327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 s="2"/>
      <c r="W873" s="2"/>
    </row>
    <row r="874" spans="1:23" ht="13" x14ac:dyDescent="0.3">
      <c r="A874" s="327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 s="2"/>
      <c r="W874" s="2"/>
    </row>
    <row r="875" spans="1:23" ht="13" x14ac:dyDescent="0.3">
      <c r="A875" s="327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 s="2"/>
      <c r="W875" s="2"/>
    </row>
    <row r="876" spans="1:23" ht="13" x14ac:dyDescent="0.3">
      <c r="A876" s="327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 s="2"/>
      <c r="W876" s="2"/>
    </row>
    <row r="877" spans="1:23" ht="13" x14ac:dyDescent="0.3">
      <c r="A877" s="32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 s="2"/>
      <c r="W877" s="2"/>
    </row>
    <row r="878" spans="1:23" ht="13" x14ac:dyDescent="0.3">
      <c r="A878" s="327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 s="2"/>
      <c r="W878" s="2"/>
    </row>
    <row r="879" spans="1:23" ht="13" x14ac:dyDescent="0.3">
      <c r="A879" s="327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 s="2"/>
      <c r="W879" s="2"/>
    </row>
    <row r="880" spans="1:23" ht="13" x14ac:dyDescent="0.3">
      <c r="A880" s="327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 s="2"/>
      <c r="W880" s="2"/>
    </row>
    <row r="881" spans="1:23" ht="13" x14ac:dyDescent="0.3">
      <c r="A881" s="327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 s="2"/>
      <c r="W881" s="2"/>
    </row>
    <row r="882" spans="1:23" ht="13" x14ac:dyDescent="0.3">
      <c r="A882" s="327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 s="2"/>
      <c r="W882" s="2"/>
    </row>
    <row r="883" spans="1:23" ht="13" x14ac:dyDescent="0.3">
      <c r="A883" s="327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 s="2"/>
      <c r="W883" s="2"/>
    </row>
    <row r="884" spans="1:23" ht="13" x14ac:dyDescent="0.3">
      <c r="A884" s="327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 s="2"/>
      <c r="W884" s="2"/>
    </row>
    <row r="885" spans="1:23" ht="13" x14ac:dyDescent="0.3">
      <c r="A885" s="327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 s="2"/>
      <c r="W885" s="2"/>
    </row>
    <row r="886" spans="1:23" ht="13" x14ac:dyDescent="0.3">
      <c r="A886" s="327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 s="2"/>
      <c r="W886" s="2"/>
    </row>
    <row r="887" spans="1:23" ht="13" x14ac:dyDescent="0.3">
      <c r="A887" s="32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 s="2"/>
      <c r="W887" s="2"/>
    </row>
    <row r="888" spans="1:23" ht="13" x14ac:dyDescent="0.3">
      <c r="A888" s="327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 s="2"/>
      <c r="W888" s="2"/>
    </row>
    <row r="889" spans="1:23" ht="13" x14ac:dyDescent="0.3">
      <c r="A889" s="327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 s="2"/>
      <c r="W889" s="2"/>
    </row>
    <row r="890" spans="1:23" ht="13" x14ac:dyDescent="0.3">
      <c r="A890" s="327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 s="2"/>
      <c r="W890" s="2"/>
    </row>
    <row r="891" spans="1:23" ht="13" x14ac:dyDescent="0.3">
      <c r="A891" s="327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 s="2"/>
      <c r="W891" s="2"/>
    </row>
    <row r="892" spans="1:23" ht="13" x14ac:dyDescent="0.3">
      <c r="A892" s="327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 s="2"/>
      <c r="W892" s="2"/>
    </row>
    <row r="893" spans="1:23" ht="13" x14ac:dyDescent="0.3">
      <c r="A893" s="327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 s="2"/>
      <c r="W893" s="2"/>
    </row>
    <row r="894" spans="1:23" ht="13" x14ac:dyDescent="0.3">
      <c r="A894" s="327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 s="2"/>
      <c r="W894" s="2"/>
    </row>
    <row r="895" spans="1:23" ht="13" x14ac:dyDescent="0.3">
      <c r="A895" s="327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 s="2"/>
      <c r="W895" s="2"/>
    </row>
    <row r="896" spans="1:23" ht="13" x14ac:dyDescent="0.3">
      <c r="A896" s="327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 s="2"/>
      <c r="W896" s="2"/>
    </row>
    <row r="897" spans="1:23" ht="13" x14ac:dyDescent="0.3">
      <c r="A897" s="32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 s="2"/>
      <c r="W897" s="2"/>
    </row>
    <row r="898" spans="1:23" ht="13" x14ac:dyDescent="0.3">
      <c r="A898" s="327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 s="2"/>
      <c r="W898" s="2"/>
    </row>
    <row r="899" spans="1:23" ht="13" x14ac:dyDescent="0.3">
      <c r="A899" s="327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 s="2"/>
      <c r="W899" s="2"/>
    </row>
    <row r="900" spans="1:23" ht="13" x14ac:dyDescent="0.3">
      <c r="A900" s="327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 s="2"/>
      <c r="W900" s="2"/>
    </row>
    <row r="901" spans="1:23" ht="13" x14ac:dyDescent="0.3">
      <c r="A901" s="327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 s="2"/>
      <c r="W901" s="2"/>
    </row>
    <row r="902" spans="1:23" ht="13" x14ac:dyDescent="0.3">
      <c r="A902" s="327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 s="2"/>
      <c r="W902" s="2"/>
    </row>
    <row r="903" spans="1:23" ht="13" x14ac:dyDescent="0.3">
      <c r="A903" s="327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 s="2"/>
      <c r="W903" s="2"/>
    </row>
    <row r="904" spans="1:23" ht="13" x14ac:dyDescent="0.3">
      <c r="A904" s="327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 s="2"/>
      <c r="W904" s="2"/>
    </row>
    <row r="905" spans="1:23" ht="13" x14ac:dyDescent="0.3">
      <c r="A905" s="327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 s="2"/>
      <c r="W905" s="2"/>
    </row>
    <row r="906" spans="1:23" ht="13" x14ac:dyDescent="0.3">
      <c r="A906" s="327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 s="2"/>
      <c r="W906" s="2"/>
    </row>
    <row r="907" spans="1:23" ht="13" x14ac:dyDescent="0.3">
      <c r="A907" s="32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 s="2"/>
      <c r="W907" s="2"/>
    </row>
    <row r="908" spans="1:23" ht="13" x14ac:dyDescent="0.3">
      <c r="A908" s="327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 s="2"/>
      <c r="W908" s="2"/>
    </row>
    <row r="909" spans="1:23" ht="13" x14ac:dyDescent="0.3">
      <c r="A909" s="327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 s="2"/>
      <c r="W909" s="2"/>
    </row>
    <row r="910" spans="1:23" ht="13" x14ac:dyDescent="0.3">
      <c r="A910" s="327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 s="2"/>
      <c r="W910" s="2"/>
    </row>
    <row r="911" spans="1:23" ht="13" x14ac:dyDescent="0.3">
      <c r="A911" s="327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 s="2"/>
      <c r="W911" s="2"/>
    </row>
    <row r="912" spans="1:23" ht="13" x14ac:dyDescent="0.3">
      <c r="A912" s="327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 s="2"/>
      <c r="W912" s="2"/>
    </row>
    <row r="913" spans="1:23" ht="13" x14ac:dyDescent="0.3">
      <c r="A913" s="327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 s="2"/>
      <c r="W913" s="2"/>
    </row>
    <row r="914" spans="1:23" ht="13" x14ac:dyDescent="0.3">
      <c r="A914" s="327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 s="2"/>
      <c r="W914" s="2"/>
    </row>
    <row r="915" spans="1:23" ht="13" x14ac:dyDescent="0.3">
      <c r="A915" s="327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 s="2"/>
      <c r="W915" s="2"/>
    </row>
    <row r="916" spans="1:23" ht="13" x14ac:dyDescent="0.3">
      <c r="A916" s="327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 s="2"/>
      <c r="W916" s="2"/>
    </row>
    <row r="917" spans="1:23" ht="13" x14ac:dyDescent="0.3">
      <c r="A917" s="32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 s="2"/>
      <c r="W917" s="2"/>
    </row>
    <row r="918" spans="1:23" ht="13" x14ac:dyDescent="0.3">
      <c r="A918" s="327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 s="2"/>
      <c r="W918" s="2"/>
    </row>
    <row r="919" spans="1:23" ht="13" x14ac:dyDescent="0.3">
      <c r="A919" s="327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 s="2"/>
      <c r="W919" s="2"/>
    </row>
    <row r="920" spans="1:23" ht="13" x14ac:dyDescent="0.3">
      <c r="A920" s="327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 s="2"/>
      <c r="W920" s="2"/>
    </row>
    <row r="921" spans="1:23" ht="13" x14ac:dyDescent="0.3">
      <c r="A921" s="327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 s="2"/>
      <c r="W921" s="2"/>
    </row>
    <row r="922" spans="1:23" ht="13" x14ac:dyDescent="0.3">
      <c r="A922" s="327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 s="2"/>
      <c r="W922" s="2"/>
    </row>
    <row r="923" spans="1:23" ht="13" x14ac:dyDescent="0.3">
      <c r="A923" s="327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 s="2"/>
      <c r="W923" s="2"/>
    </row>
    <row r="924" spans="1:23" ht="13" x14ac:dyDescent="0.3">
      <c r="A924" s="327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 s="2"/>
      <c r="W924" s="2"/>
    </row>
    <row r="925" spans="1:23" ht="13" x14ac:dyDescent="0.3">
      <c r="A925" s="327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 s="2"/>
      <c r="W925" s="2"/>
    </row>
    <row r="926" spans="1:23" ht="13" x14ac:dyDescent="0.3">
      <c r="A926" s="327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 s="2"/>
      <c r="W926" s="2"/>
    </row>
    <row r="927" spans="1:23" ht="13" x14ac:dyDescent="0.3">
      <c r="A927" s="3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 s="2"/>
      <c r="W927" s="2"/>
    </row>
    <row r="928" spans="1:23" ht="13" x14ac:dyDescent="0.3">
      <c r="A928" s="327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 s="2"/>
      <c r="W928" s="2"/>
    </row>
    <row r="929" spans="1:23" ht="13" x14ac:dyDescent="0.3">
      <c r="A929" s="327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 s="2"/>
      <c r="W929" s="2"/>
    </row>
    <row r="930" spans="1:23" ht="13" x14ac:dyDescent="0.3">
      <c r="A930" s="327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 s="2"/>
      <c r="W930" s="2"/>
    </row>
    <row r="931" spans="1:23" ht="13" x14ac:dyDescent="0.3">
      <c r="A931" s="327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 s="2"/>
      <c r="W931" s="2"/>
    </row>
    <row r="932" spans="1:23" ht="13" x14ac:dyDescent="0.3">
      <c r="A932" s="327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 s="2"/>
      <c r="W932" s="2"/>
    </row>
    <row r="933" spans="1:23" ht="13" x14ac:dyDescent="0.3">
      <c r="A933" s="327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 s="2"/>
      <c r="W933" s="2"/>
    </row>
    <row r="934" spans="1:23" ht="13" x14ac:dyDescent="0.3">
      <c r="A934" s="327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 s="2"/>
      <c r="W934" s="2"/>
    </row>
    <row r="935" spans="1:23" ht="13" x14ac:dyDescent="0.3">
      <c r="A935" s="327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 s="2"/>
      <c r="W935" s="2"/>
    </row>
    <row r="936" spans="1:23" ht="13" x14ac:dyDescent="0.3">
      <c r="A936" s="327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 s="2"/>
      <c r="W936" s="2"/>
    </row>
    <row r="937" spans="1:23" ht="13" x14ac:dyDescent="0.3">
      <c r="A937" s="32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 s="2"/>
      <c r="W937" s="2"/>
    </row>
    <row r="938" spans="1:23" ht="13" x14ac:dyDescent="0.3">
      <c r="A938" s="327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 s="2"/>
      <c r="W938" s="2"/>
    </row>
    <row r="939" spans="1:23" ht="13" x14ac:dyDescent="0.3">
      <c r="A939" s="327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 s="2"/>
      <c r="W939" s="2"/>
    </row>
    <row r="940" spans="1:23" ht="13" x14ac:dyDescent="0.3">
      <c r="A940" s="327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 s="2"/>
      <c r="W940" s="2"/>
    </row>
    <row r="941" spans="1:23" ht="13" x14ac:dyDescent="0.3">
      <c r="A941" s="327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 s="2"/>
      <c r="W941" s="2"/>
    </row>
    <row r="942" spans="1:23" ht="13" x14ac:dyDescent="0.3">
      <c r="A942" s="327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 s="2"/>
      <c r="W942" s="2"/>
    </row>
    <row r="943" spans="1:23" ht="13" x14ac:dyDescent="0.3">
      <c r="A943" s="327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 s="2"/>
      <c r="W943" s="2"/>
    </row>
    <row r="944" spans="1:23" ht="13" x14ac:dyDescent="0.3">
      <c r="A944" s="327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 s="2"/>
      <c r="W944" s="2"/>
    </row>
    <row r="945" spans="1:23" ht="13" x14ac:dyDescent="0.3">
      <c r="A945" s="327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 s="2"/>
      <c r="W945" s="2"/>
    </row>
    <row r="946" spans="1:23" ht="13" x14ac:dyDescent="0.3">
      <c r="A946" s="327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 s="2"/>
      <c r="W946" s="2"/>
    </row>
    <row r="947" spans="1:23" ht="13" x14ac:dyDescent="0.3">
      <c r="A947" s="32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 s="2"/>
      <c r="W947" s="2"/>
    </row>
    <row r="948" spans="1:23" ht="13" x14ac:dyDescent="0.3">
      <c r="A948" s="327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 s="2"/>
      <c r="W948" s="2"/>
    </row>
    <row r="949" spans="1:23" ht="13" x14ac:dyDescent="0.3">
      <c r="A949" s="327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 s="2"/>
      <c r="W949" s="2"/>
    </row>
    <row r="950" spans="1:23" ht="13" x14ac:dyDescent="0.3">
      <c r="A950" s="327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 s="2"/>
      <c r="W950" s="2"/>
    </row>
    <row r="951" spans="1:23" ht="13" x14ac:dyDescent="0.3">
      <c r="A951" s="327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 s="2"/>
      <c r="W951" s="2"/>
    </row>
    <row r="952" spans="1:23" ht="13" x14ac:dyDescent="0.3">
      <c r="A952" s="327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 s="2"/>
      <c r="W952" s="2"/>
    </row>
    <row r="953" spans="1:23" ht="13" x14ac:dyDescent="0.3">
      <c r="A953" s="327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 s="2"/>
      <c r="W953" s="2"/>
    </row>
    <row r="954" spans="1:23" ht="13" x14ac:dyDescent="0.3">
      <c r="A954" s="327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 s="2"/>
      <c r="W954" s="2"/>
    </row>
    <row r="955" spans="1:23" ht="13" x14ac:dyDescent="0.3">
      <c r="A955" s="327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 s="2"/>
      <c r="W955" s="2"/>
    </row>
    <row r="956" spans="1:23" ht="13" x14ac:dyDescent="0.3">
      <c r="A956" s="327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 s="2"/>
      <c r="W956" s="2"/>
    </row>
    <row r="957" spans="1:23" ht="13" x14ac:dyDescent="0.3">
      <c r="A957" s="32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 s="2"/>
      <c r="W957" s="2"/>
    </row>
    <row r="958" spans="1:23" ht="13" x14ac:dyDescent="0.3">
      <c r="A958" s="327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 s="2"/>
      <c r="W958" s="2"/>
    </row>
    <row r="959" spans="1:23" ht="13" x14ac:dyDescent="0.3">
      <c r="A959" s="327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 s="2"/>
      <c r="W959" s="2"/>
    </row>
    <row r="960" spans="1:23" ht="13" x14ac:dyDescent="0.3">
      <c r="A960" s="327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 s="2"/>
      <c r="W960" s="2"/>
    </row>
    <row r="961" spans="1:23" ht="13" x14ac:dyDescent="0.3">
      <c r="A961" s="327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 s="2"/>
      <c r="W961" s="2"/>
    </row>
    <row r="962" spans="1:23" ht="13" x14ac:dyDescent="0.3">
      <c r="A962" s="327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 s="2"/>
      <c r="W962" s="2"/>
    </row>
    <row r="963" spans="1:23" ht="13" x14ac:dyDescent="0.3">
      <c r="A963" s="327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 s="2"/>
      <c r="W963" s="2"/>
    </row>
    <row r="964" spans="1:23" ht="13" x14ac:dyDescent="0.3">
      <c r="A964" s="327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 s="2"/>
      <c r="W964" s="2"/>
    </row>
    <row r="965" spans="1:23" ht="13" x14ac:dyDescent="0.3">
      <c r="A965" s="327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 s="2"/>
      <c r="W965" s="2"/>
    </row>
    <row r="966" spans="1:23" ht="13" x14ac:dyDescent="0.3">
      <c r="A966" s="327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 s="2"/>
      <c r="W966" s="2"/>
    </row>
    <row r="967" spans="1:23" ht="13" x14ac:dyDescent="0.3">
      <c r="A967" s="32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 s="2"/>
      <c r="W967" s="2"/>
    </row>
    <row r="968" spans="1:23" ht="13" x14ac:dyDescent="0.3">
      <c r="A968" s="327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 s="2"/>
      <c r="W968" s="2"/>
    </row>
    <row r="969" spans="1:23" ht="13" x14ac:dyDescent="0.3">
      <c r="A969" s="327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 s="2"/>
      <c r="W969" s="2"/>
    </row>
    <row r="970" spans="1:23" ht="13" x14ac:dyDescent="0.3">
      <c r="A970" s="327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 s="2"/>
      <c r="W970" s="2"/>
    </row>
    <row r="971" spans="1:23" ht="13" x14ac:dyDescent="0.3">
      <c r="A971" s="327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 s="2"/>
      <c r="W971" s="2"/>
    </row>
    <row r="972" spans="1:23" ht="13" x14ac:dyDescent="0.3">
      <c r="A972" s="327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 s="2"/>
      <c r="W972" s="2"/>
    </row>
    <row r="973" spans="1:23" ht="13" x14ac:dyDescent="0.3">
      <c r="A973" s="327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 s="2"/>
      <c r="W973" s="2"/>
    </row>
    <row r="974" spans="1:23" ht="13" x14ac:dyDescent="0.3">
      <c r="A974" s="327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 s="2"/>
      <c r="W974" s="2"/>
    </row>
    <row r="975" spans="1:23" ht="13" x14ac:dyDescent="0.3">
      <c r="A975" s="327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 s="2"/>
      <c r="W975" s="2"/>
    </row>
    <row r="976" spans="1:23" ht="13" x14ac:dyDescent="0.3">
      <c r="A976" s="327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 s="2"/>
      <c r="W976" s="2"/>
    </row>
    <row r="977" spans="1:23" ht="13" x14ac:dyDescent="0.3">
      <c r="A977" s="32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 s="2"/>
      <c r="W977" s="2"/>
    </row>
    <row r="978" spans="1:23" ht="13" x14ac:dyDescent="0.3">
      <c r="A978" s="327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 s="2"/>
      <c r="W978" s="2"/>
    </row>
    <row r="979" spans="1:23" ht="13" x14ac:dyDescent="0.3">
      <c r="A979" s="327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 s="2"/>
      <c r="W979" s="2"/>
    </row>
    <row r="980" spans="1:23" ht="13" x14ac:dyDescent="0.3">
      <c r="A980" s="327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 s="2"/>
      <c r="W980" s="2"/>
    </row>
    <row r="981" spans="1:23" ht="13" x14ac:dyDescent="0.3">
      <c r="A981" s="327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 s="2"/>
      <c r="W981" s="2"/>
    </row>
    <row r="982" spans="1:23" ht="13" x14ac:dyDescent="0.3">
      <c r="A982" s="327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 s="2"/>
      <c r="W982" s="2"/>
    </row>
    <row r="983" spans="1:23" ht="13" x14ac:dyDescent="0.3">
      <c r="A983" s="327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 s="2"/>
      <c r="W983" s="2"/>
    </row>
    <row r="984" spans="1:23" ht="13" x14ac:dyDescent="0.3">
      <c r="A984" s="327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 s="2"/>
      <c r="W984" s="2"/>
    </row>
    <row r="985" spans="1:23" ht="13" x14ac:dyDescent="0.3">
      <c r="A985" s="327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 s="2"/>
      <c r="W985" s="2"/>
    </row>
    <row r="986" spans="1:23" ht="13" x14ac:dyDescent="0.3">
      <c r="A986" s="327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 s="2"/>
      <c r="W986" s="2"/>
    </row>
    <row r="987" spans="1:23" ht="13" x14ac:dyDescent="0.3">
      <c r="A987" s="32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 s="2"/>
      <c r="W987" s="2"/>
    </row>
    <row r="988" spans="1:23" ht="13" x14ac:dyDescent="0.3">
      <c r="A988" s="327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 s="2"/>
      <c r="W988" s="2"/>
    </row>
    <row r="989" spans="1:23" ht="13" x14ac:dyDescent="0.3">
      <c r="A989" s="327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 s="2"/>
      <c r="W989" s="2"/>
    </row>
    <row r="990" spans="1:23" ht="13" x14ac:dyDescent="0.3">
      <c r="A990" s="327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 s="2"/>
      <c r="W990" s="2"/>
    </row>
    <row r="991" spans="1:23" ht="13" x14ac:dyDescent="0.3">
      <c r="A991" s="327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 s="2"/>
      <c r="W991" s="2"/>
    </row>
    <row r="992" spans="1:23" ht="13" x14ac:dyDescent="0.3">
      <c r="A992" s="327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 s="2"/>
      <c r="W992" s="2"/>
    </row>
    <row r="993" spans="1:23" ht="13" x14ac:dyDescent="0.3">
      <c r="A993" s="327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 s="2"/>
      <c r="W993" s="2"/>
    </row>
    <row r="994" spans="1:23" ht="13" x14ac:dyDescent="0.3">
      <c r="A994" s="327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 s="2"/>
      <c r="W994" s="2"/>
    </row>
    <row r="995" spans="1:23" ht="13" x14ac:dyDescent="0.3">
      <c r="A995" s="327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 s="2"/>
      <c r="W995" s="2"/>
    </row>
    <row r="996" spans="1:23" ht="13" x14ac:dyDescent="0.3">
      <c r="A996" s="327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 s="2"/>
      <c r="W996" s="2"/>
    </row>
    <row r="997" spans="1:23" ht="13" x14ac:dyDescent="0.3">
      <c r="A997" s="32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 s="2"/>
      <c r="W997" s="2"/>
    </row>
    <row r="998" spans="1:23" ht="13" x14ac:dyDescent="0.3">
      <c r="A998" s="327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 s="2"/>
      <c r="W998" s="2"/>
    </row>
    <row r="999" spans="1:23" ht="13" x14ac:dyDescent="0.3">
      <c r="A999" s="327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 s="2"/>
      <c r="W999" s="2"/>
    </row>
    <row r="1000" spans="1:23" ht="13" x14ac:dyDescent="0.3">
      <c r="A1000" s="327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 s="2"/>
      <c r="W1000" s="2"/>
    </row>
    <row r="1001" spans="1:23" ht="13" x14ac:dyDescent="0.3">
      <c r="A1001" s="327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 s="2"/>
      <c r="W1001" s="2"/>
    </row>
    <row r="1002" spans="1:23" ht="13" x14ac:dyDescent="0.3">
      <c r="A1002" s="327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 s="2"/>
      <c r="W1002" s="2"/>
    </row>
    <row r="1003" spans="1:23" ht="13" x14ac:dyDescent="0.3">
      <c r="A1003" s="327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 s="2"/>
      <c r="W1003" s="2"/>
    </row>
    <row r="1004" spans="1:23" ht="13" x14ac:dyDescent="0.3">
      <c r="A1004" s="327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 s="2"/>
      <c r="W1004" s="2"/>
    </row>
    <row r="1005" spans="1:23" ht="13" x14ac:dyDescent="0.3">
      <c r="A1005" s="327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 s="2"/>
      <c r="W1005" s="2"/>
    </row>
    <row r="1006" spans="1:23" ht="13" x14ac:dyDescent="0.3">
      <c r="A1006" s="327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 s="2"/>
      <c r="W1006" s="2"/>
    </row>
    <row r="1007" spans="1:23" ht="13" x14ac:dyDescent="0.3">
      <c r="A1007" s="32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 s="2"/>
      <c r="W1007" s="2"/>
    </row>
    <row r="1008" spans="1:23" ht="13" x14ac:dyDescent="0.3">
      <c r="A1008" s="327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 s="2"/>
      <c r="W1008" s="2"/>
    </row>
    <row r="1009" spans="1:23" ht="13" x14ac:dyDescent="0.3">
      <c r="A1009" s="327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 s="2"/>
      <c r="W1009" s="2"/>
    </row>
    <row r="1010" spans="1:23" ht="13" x14ac:dyDescent="0.3">
      <c r="A1010" s="327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 s="2"/>
      <c r="W1010" s="2"/>
    </row>
    <row r="1011" spans="1:23" ht="13" x14ac:dyDescent="0.3">
      <c r="A1011" s="327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 s="2"/>
      <c r="W1011" s="2"/>
    </row>
    <row r="1012" spans="1:23" ht="13" x14ac:dyDescent="0.3">
      <c r="A1012" s="327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 s="2"/>
      <c r="W1012" s="2"/>
    </row>
    <row r="1013" spans="1:23" ht="13" x14ac:dyDescent="0.3">
      <c r="A1013" s="327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 s="2"/>
      <c r="W1013" s="2"/>
    </row>
    <row r="1014" spans="1:23" ht="13" x14ac:dyDescent="0.3">
      <c r="A1014" s="327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 s="2"/>
      <c r="W1014" s="2"/>
    </row>
    <row r="1015" spans="1:23" ht="13" x14ac:dyDescent="0.3">
      <c r="A1015" s="327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 s="2"/>
      <c r="W1015" s="2"/>
    </row>
    <row r="1016" spans="1:23" ht="13" x14ac:dyDescent="0.3">
      <c r="A1016" s="327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 s="2"/>
      <c r="W1016" s="2"/>
    </row>
    <row r="1017" spans="1:23" ht="13" x14ac:dyDescent="0.3">
      <c r="A1017" s="32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 s="2"/>
      <c r="W1017" s="2"/>
    </row>
    <row r="1018" spans="1:23" ht="13" x14ac:dyDescent="0.3">
      <c r="A1018" s="327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 s="2"/>
      <c r="W1018" s="2"/>
    </row>
    <row r="1019" spans="1:23" ht="13" x14ac:dyDescent="0.3">
      <c r="A1019" s="327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 s="2"/>
      <c r="W1019" s="2"/>
    </row>
    <row r="1020" spans="1:23" ht="13" x14ac:dyDescent="0.3">
      <c r="A1020" s="327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 s="2"/>
      <c r="W1020" s="2"/>
    </row>
    <row r="1021" spans="1:23" ht="13" x14ac:dyDescent="0.3">
      <c r="A1021" s="327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 s="2"/>
      <c r="W1021" s="2"/>
    </row>
    <row r="1022" spans="1:23" ht="13" x14ac:dyDescent="0.3">
      <c r="A1022" s="327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 s="2"/>
      <c r="W1022" s="2"/>
    </row>
    <row r="1023" spans="1:23" ht="13" x14ac:dyDescent="0.3">
      <c r="A1023" s="327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 s="2"/>
      <c r="W1023" s="2"/>
    </row>
    <row r="1024" spans="1:23" ht="13" x14ac:dyDescent="0.3">
      <c r="A1024" s="327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 s="2"/>
      <c r="W1024" s="2"/>
    </row>
    <row r="1025" spans="1:23" ht="13" x14ac:dyDescent="0.3">
      <c r="A1025" s="327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 s="2"/>
      <c r="W1025" s="2"/>
    </row>
    <row r="1026" spans="1:23" ht="13" x14ac:dyDescent="0.3">
      <c r="A1026" s="327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 s="2"/>
      <c r="W1026" s="2"/>
    </row>
    <row r="1027" spans="1:23" ht="13" x14ac:dyDescent="0.3">
      <c r="A1027" s="3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 s="2"/>
      <c r="W1027" s="2"/>
    </row>
    <row r="1028" spans="1:23" ht="13" x14ac:dyDescent="0.3">
      <c r="A1028" s="327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 s="2"/>
      <c r="W1028" s="2"/>
    </row>
    <row r="1029" spans="1:23" ht="13" x14ac:dyDescent="0.3">
      <c r="A1029" s="327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 s="2"/>
      <c r="W1029" s="2"/>
    </row>
    <row r="1030" spans="1:23" ht="13" x14ac:dyDescent="0.3">
      <c r="A1030" s="327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 s="2"/>
      <c r="W1030" s="2"/>
    </row>
    <row r="1031" spans="1:23" ht="13" x14ac:dyDescent="0.3">
      <c r="A1031" s="327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 s="2"/>
      <c r="W1031" s="2"/>
    </row>
    <row r="1032" spans="1:23" ht="13" x14ac:dyDescent="0.3">
      <c r="A1032" s="327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 s="2"/>
      <c r="W1032" s="2"/>
    </row>
    <row r="1033" spans="1:23" ht="13" x14ac:dyDescent="0.3">
      <c r="A1033" s="327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 s="2"/>
      <c r="W1033" s="2"/>
    </row>
    <row r="1034" spans="1:23" ht="13" x14ac:dyDescent="0.3">
      <c r="A1034" s="327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 s="2"/>
      <c r="W1034" s="2"/>
    </row>
    <row r="1035" spans="1:23" ht="13" x14ac:dyDescent="0.3">
      <c r="A1035" s="327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 s="2"/>
      <c r="W1035" s="2"/>
    </row>
    <row r="1036" spans="1:23" ht="13" x14ac:dyDescent="0.3">
      <c r="A1036" s="327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 s="2"/>
      <c r="W1036" s="2"/>
    </row>
    <row r="1037" spans="1:23" ht="13" x14ac:dyDescent="0.3">
      <c r="A1037" s="32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 s="2"/>
      <c r="W1037" s="2"/>
    </row>
    <row r="1038" spans="1:23" ht="13" x14ac:dyDescent="0.3">
      <c r="A1038" s="327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 s="2"/>
      <c r="W1038" s="2"/>
    </row>
    <row r="1039" spans="1:23" ht="13" x14ac:dyDescent="0.3">
      <c r="A1039" s="327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 s="2"/>
      <c r="W1039" s="2"/>
    </row>
    <row r="1040" spans="1:23" ht="13" x14ac:dyDescent="0.3">
      <c r="A1040" s="327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 s="2"/>
      <c r="W1040" s="2"/>
    </row>
    <row r="1041" spans="1:23" ht="13" x14ac:dyDescent="0.3">
      <c r="A1041" s="327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 s="2"/>
      <c r="W1041" s="2"/>
    </row>
    <row r="1042" spans="1:23" ht="13" x14ac:dyDescent="0.3">
      <c r="A1042" s="327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 s="2"/>
      <c r="W1042" s="2"/>
    </row>
    <row r="1043" spans="1:23" ht="13" x14ac:dyDescent="0.3">
      <c r="A1043" s="327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 s="2"/>
      <c r="W1043" s="2"/>
    </row>
    <row r="1044" spans="1:23" ht="13" x14ac:dyDescent="0.3">
      <c r="A1044" s="327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 s="2"/>
      <c r="W1044" s="2"/>
    </row>
    <row r="1045" spans="1:23" ht="13" x14ac:dyDescent="0.3">
      <c r="A1045" s="327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 s="2"/>
      <c r="W1045" s="2"/>
    </row>
    <row r="1046" spans="1:23" ht="13" x14ac:dyDescent="0.3">
      <c r="A1046" s="327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 s="2"/>
      <c r="W1046" s="2"/>
    </row>
    <row r="1047" spans="1:23" ht="13" x14ac:dyDescent="0.3">
      <c r="A1047" s="32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 s="2"/>
      <c r="W1047" s="2"/>
    </row>
    <row r="1048" spans="1:23" ht="13" x14ac:dyDescent="0.3">
      <c r="A1048" s="327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 s="2"/>
      <c r="W1048" s="2"/>
    </row>
    <row r="1049" spans="1:23" ht="13" x14ac:dyDescent="0.3">
      <c r="A1049" s="327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 s="2"/>
      <c r="W1049" s="2"/>
    </row>
    <row r="1050" spans="1:23" ht="13" x14ac:dyDescent="0.3">
      <c r="A1050" s="327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 s="2"/>
      <c r="W1050" s="2"/>
    </row>
    <row r="1051" spans="1:23" ht="13" x14ac:dyDescent="0.3">
      <c r="A1051" s="327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 s="2"/>
      <c r="W1051" s="2"/>
    </row>
    <row r="1052" spans="1:23" ht="13" x14ac:dyDescent="0.3">
      <c r="A1052" s="327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 s="2"/>
      <c r="W1052" s="2"/>
    </row>
    <row r="1053" spans="1:23" ht="13" x14ac:dyDescent="0.3">
      <c r="A1053" s="327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 s="2"/>
      <c r="W1053" s="2"/>
    </row>
    <row r="1054" spans="1:23" ht="13" x14ac:dyDescent="0.3">
      <c r="A1054" s="327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 s="2"/>
      <c r="W1054" s="2"/>
    </row>
    <row r="1055" spans="1:23" ht="13" x14ac:dyDescent="0.3">
      <c r="A1055" s="327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 s="2"/>
      <c r="W1055" s="2"/>
    </row>
    <row r="1056" spans="1:23" ht="13" x14ac:dyDescent="0.3">
      <c r="A1056" s="327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 s="2"/>
      <c r="W1056" s="2"/>
    </row>
    <row r="1057" spans="1:23" ht="13" x14ac:dyDescent="0.3">
      <c r="A1057" s="32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 s="2"/>
      <c r="W1057" s="2"/>
    </row>
    <row r="1058" spans="1:23" ht="13" x14ac:dyDescent="0.3">
      <c r="A1058" s="327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 s="2"/>
      <c r="W1058" s="2"/>
    </row>
    <row r="1059" spans="1:23" ht="13" x14ac:dyDescent="0.3">
      <c r="A1059" s="327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 s="2"/>
      <c r="W1059" s="2"/>
    </row>
    <row r="1060" spans="1:23" ht="13" x14ac:dyDescent="0.3">
      <c r="A1060" s="327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 s="2"/>
      <c r="W1060" s="2"/>
    </row>
    <row r="1061" spans="1:23" ht="13" x14ac:dyDescent="0.3">
      <c r="A1061" s="327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 s="2"/>
      <c r="W1061" s="2"/>
    </row>
    <row r="1062" spans="1:23" ht="13" x14ac:dyDescent="0.3">
      <c r="A1062" s="327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 s="2"/>
      <c r="W1062" s="2"/>
    </row>
    <row r="1063" spans="1:23" ht="13" x14ac:dyDescent="0.3">
      <c r="A1063" s="327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 s="2"/>
      <c r="W1063" s="2"/>
    </row>
    <row r="1064" spans="1:23" ht="13" x14ac:dyDescent="0.3">
      <c r="A1064" s="327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 s="2"/>
      <c r="W1064" s="2"/>
    </row>
    <row r="1065" spans="1:23" ht="13" x14ac:dyDescent="0.3">
      <c r="A1065" s="327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 s="2"/>
      <c r="W1065" s="2"/>
    </row>
    <row r="1066" spans="1:23" ht="13" x14ac:dyDescent="0.3">
      <c r="A1066" s="327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 s="2"/>
      <c r="W1066" s="2"/>
    </row>
    <row r="1067" spans="1:23" ht="13" x14ac:dyDescent="0.3">
      <c r="A1067" s="32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 s="2"/>
      <c r="W1067" s="2"/>
    </row>
    <row r="1068" spans="1:23" ht="13" x14ac:dyDescent="0.3">
      <c r="A1068" s="327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 s="2"/>
      <c r="W1068" s="2"/>
    </row>
    <row r="1069" spans="1:23" ht="13" x14ac:dyDescent="0.3">
      <c r="A1069" s="327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 s="2"/>
      <c r="W1069" s="2"/>
    </row>
    <row r="1070" spans="1:23" ht="13" x14ac:dyDescent="0.3">
      <c r="A1070" s="327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 s="2"/>
      <c r="W1070" s="2"/>
    </row>
    <row r="1071" spans="1:23" ht="13" x14ac:dyDescent="0.3">
      <c r="A1071" s="327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 s="2"/>
      <c r="W1071" s="2"/>
    </row>
    <row r="1072" spans="1:23" ht="13" x14ac:dyDescent="0.3">
      <c r="A1072" s="327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 s="2"/>
      <c r="W1072" s="2"/>
    </row>
    <row r="1073" spans="1:23" ht="13" x14ac:dyDescent="0.3">
      <c r="A1073" s="327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 s="2"/>
      <c r="W1073" s="2"/>
    </row>
    <row r="1074" spans="1:23" ht="13" x14ac:dyDescent="0.3">
      <c r="A1074" s="327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 s="2"/>
      <c r="W1074" s="2"/>
    </row>
    <row r="1075" spans="1:23" ht="13" x14ac:dyDescent="0.3">
      <c r="A1075" s="327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 s="2"/>
      <c r="W1075" s="2"/>
    </row>
    <row r="1076" spans="1:23" ht="13" x14ac:dyDescent="0.3">
      <c r="A1076" s="327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 s="2"/>
      <c r="W1076" s="2"/>
    </row>
    <row r="1077" spans="1:23" ht="13" x14ac:dyDescent="0.3">
      <c r="A1077" s="32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 s="2"/>
      <c r="W1077" s="2"/>
    </row>
    <row r="1078" spans="1:23" ht="13" x14ac:dyDescent="0.3">
      <c r="A1078" s="327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 s="2"/>
      <c r="W1078" s="2"/>
    </row>
    <row r="1079" spans="1:23" ht="13" x14ac:dyDescent="0.3">
      <c r="A1079" s="327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 s="2"/>
      <c r="W1079" s="2"/>
    </row>
    <row r="1080" spans="1:23" ht="13" x14ac:dyDescent="0.3">
      <c r="A1080" s="327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 s="2"/>
      <c r="W1080" s="2"/>
    </row>
    <row r="1081" spans="1:23" ht="13" x14ac:dyDescent="0.3">
      <c r="A1081" s="327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 s="2"/>
      <c r="W1081" s="2"/>
    </row>
    <row r="1082" spans="1:23" ht="13" x14ac:dyDescent="0.3">
      <c r="A1082" s="327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 s="2"/>
      <c r="W1082" s="2"/>
    </row>
    <row r="1083" spans="1:23" ht="13" x14ac:dyDescent="0.3">
      <c r="A1083" s="327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 s="2"/>
      <c r="W1083" s="2"/>
    </row>
    <row r="1084" spans="1:23" ht="13" x14ac:dyDescent="0.3">
      <c r="A1084" s="327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 s="2"/>
      <c r="W1084" s="2"/>
    </row>
    <row r="1085" spans="1:23" ht="13" x14ac:dyDescent="0.3">
      <c r="A1085" s="327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 s="2"/>
      <c r="W1085" s="2"/>
    </row>
    <row r="1086" spans="1:23" ht="13" x14ac:dyDescent="0.3">
      <c r="A1086" s="327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 s="2"/>
      <c r="W1086" s="2"/>
    </row>
    <row r="1087" spans="1:23" ht="13" x14ac:dyDescent="0.3">
      <c r="A1087" s="32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 s="2"/>
      <c r="W1087" s="2"/>
    </row>
    <row r="1088" spans="1:23" ht="13" x14ac:dyDescent="0.3">
      <c r="A1088" s="327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 s="2"/>
      <c r="W1088" s="2"/>
    </row>
    <row r="1089" spans="1:23" ht="13" x14ac:dyDescent="0.3">
      <c r="A1089" s="327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 s="2"/>
      <c r="W1089" s="2"/>
    </row>
    <row r="1090" spans="1:23" ht="13" x14ac:dyDescent="0.3">
      <c r="A1090" s="327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 s="2"/>
      <c r="W1090" s="2"/>
    </row>
    <row r="1091" spans="1:23" ht="13" x14ac:dyDescent="0.3">
      <c r="A1091" s="327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 s="2"/>
      <c r="W1091" s="2"/>
    </row>
    <row r="1092" spans="1:23" ht="13" x14ac:dyDescent="0.3">
      <c r="A1092" s="327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 s="2"/>
      <c r="W1092" s="2"/>
    </row>
    <row r="1093" spans="1:23" ht="13" x14ac:dyDescent="0.3">
      <c r="A1093" s="327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 s="2"/>
      <c r="W1093" s="2"/>
    </row>
    <row r="1094" spans="1:23" ht="13" x14ac:dyDescent="0.3">
      <c r="A1094" s="327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 s="2"/>
      <c r="W1094" s="2"/>
    </row>
    <row r="1095" spans="1:23" ht="13" x14ac:dyDescent="0.3">
      <c r="A1095" s="327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 s="2"/>
      <c r="W1095" s="2"/>
    </row>
    <row r="1096" spans="1:23" ht="13" x14ac:dyDescent="0.3">
      <c r="A1096" s="327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 s="2"/>
      <c r="W1096" s="2"/>
    </row>
    <row r="1097" spans="1:23" ht="13" x14ac:dyDescent="0.3">
      <c r="A1097" s="32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 s="2"/>
      <c r="W1097" s="2"/>
    </row>
    <row r="1098" spans="1:23" ht="13" x14ac:dyDescent="0.3">
      <c r="A1098" s="327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 s="2"/>
      <c r="W1098" s="2"/>
    </row>
    <row r="1099" spans="1:23" ht="13" x14ac:dyDescent="0.3">
      <c r="A1099" s="327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 s="2"/>
      <c r="W1099" s="2"/>
    </row>
    <row r="1100" spans="1:23" ht="13" x14ac:dyDescent="0.3">
      <c r="A1100" s="327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 s="2"/>
      <c r="W1100" s="2"/>
    </row>
    <row r="1101" spans="1:23" ht="13" x14ac:dyDescent="0.3">
      <c r="A1101" s="327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 s="2"/>
      <c r="W1101" s="2"/>
    </row>
    <row r="1102" spans="1:23" ht="13" x14ac:dyDescent="0.3">
      <c r="A1102" s="327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 s="2"/>
      <c r="W1102" s="2"/>
    </row>
    <row r="1103" spans="1:23" ht="13" x14ac:dyDescent="0.3">
      <c r="A1103" s="327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 s="2"/>
      <c r="W1103" s="2"/>
    </row>
    <row r="1104" spans="1:23" ht="13" x14ac:dyDescent="0.3">
      <c r="A1104" s="327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 s="2"/>
      <c r="W1104" s="2"/>
    </row>
    <row r="1105" spans="1:23" ht="13" x14ac:dyDescent="0.3">
      <c r="A1105" s="327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 s="2"/>
      <c r="W1105" s="2"/>
    </row>
    <row r="1106" spans="1:23" ht="13" x14ac:dyDescent="0.3">
      <c r="A1106" s="327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 s="2"/>
      <c r="W1106" s="2"/>
    </row>
    <row r="1107" spans="1:23" ht="13" x14ac:dyDescent="0.3">
      <c r="A1107" s="32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 s="2"/>
      <c r="W1107" s="2"/>
    </row>
    <row r="1108" spans="1:23" ht="13" x14ac:dyDescent="0.3">
      <c r="A1108" s="327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 s="2"/>
      <c r="W1108" s="2"/>
    </row>
    <row r="1109" spans="1:23" ht="13" x14ac:dyDescent="0.3">
      <c r="A1109" s="327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 s="2"/>
      <c r="W1109" s="2"/>
    </row>
    <row r="1110" spans="1:23" ht="13" x14ac:dyDescent="0.3">
      <c r="A1110" s="327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 s="2"/>
      <c r="W1110" s="2"/>
    </row>
    <row r="1111" spans="1:23" ht="13" x14ac:dyDescent="0.3">
      <c r="A1111" s="327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 s="2"/>
      <c r="W1111" s="2"/>
    </row>
    <row r="1112" spans="1:23" ht="13" x14ac:dyDescent="0.3">
      <c r="A1112" s="327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 s="2"/>
      <c r="W1112" s="2"/>
    </row>
    <row r="1113" spans="1:23" ht="13" x14ac:dyDescent="0.3">
      <c r="A1113" s="327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 s="2"/>
      <c r="W1113" s="2"/>
    </row>
    <row r="1114" spans="1:23" ht="13" x14ac:dyDescent="0.3">
      <c r="A1114" s="327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 s="2"/>
      <c r="W1114" s="2"/>
    </row>
    <row r="1115" spans="1:23" ht="13" x14ac:dyDescent="0.3">
      <c r="A1115" s="327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 s="2"/>
      <c r="W1115" s="2"/>
    </row>
    <row r="1116" spans="1:23" ht="13" x14ac:dyDescent="0.3">
      <c r="A1116" s="327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 s="2"/>
      <c r="W1116" s="2"/>
    </row>
    <row r="1117" spans="1:23" ht="13" x14ac:dyDescent="0.3">
      <c r="A1117" s="32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 s="2"/>
      <c r="W1117" s="2"/>
    </row>
    <row r="1118" spans="1:23" ht="13" x14ac:dyDescent="0.3">
      <c r="A1118" s="327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 s="2"/>
      <c r="W1118" s="2"/>
    </row>
    <row r="1119" spans="1:23" ht="13" x14ac:dyDescent="0.3">
      <c r="A1119" s="327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 s="2"/>
      <c r="W1119" s="2"/>
    </row>
    <row r="1120" spans="1:23" ht="13" x14ac:dyDescent="0.3">
      <c r="A1120" s="327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 s="2"/>
      <c r="W1120" s="2"/>
    </row>
    <row r="1121" spans="1:23" ht="13" x14ac:dyDescent="0.3">
      <c r="A1121" s="327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 s="2"/>
      <c r="W1121" s="2"/>
    </row>
    <row r="1122" spans="1:23" ht="13" x14ac:dyDescent="0.3">
      <c r="A1122" s="327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 s="2"/>
      <c r="W1122" s="2"/>
    </row>
    <row r="1123" spans="1:23" ht="13" x14ac:dyDescent="0.3">
      <c r="A1123" s="327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 s="2"/>
      <c r="W1123" s="2"/>
    </row>
    <row r="1124" spans="1:23" ht="13" x14ac:dyDescent="0.3">
      <c r="A1124" s="327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 s="2"/>
      <c r="W1124" s="2"/>
    </row>
    <row r="1125" spans="1:23" ht="13" x14ac:dyDescent="0.3">
      <c r="A1125" s="327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 s="2"/>
      <c r="W1125" s="2"/>
    </row>
    <row r="1126" spans="1:23" ht="13" x14ac:dyDescent="0.3">
      <c r="A1126" s="327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 s="2"/>
      <c r="W1126" s="2"/>
    </row>
    <row r="1127" spans="1:23" ht="13" x14ac:dyDescent="0.3">
      <c r="A1127" s="3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 s="2"/>
      <c r="W1127" s="2"/>
    </row>
    <row r="1128" spans="1:23" ht="13" x14ac:dyDescent="0.3">
      <c r="A1128" s="327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 s="2"/>
      <c r="W1128" s="2"/>
    </row>
    <row r="1129" spans="1:23" ht="13" x14ac:dyDescent="0.3">
      <c r="A1129" s="327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 s="2"/>
      <c r="W1129" s="2"/>
    </row>
    <row r="1130" spans="1:23" ht="13" x14ac:dyDescent="0.3">
      <c r="A1130" s="327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 s="2"/>
      <c r="W1130" s="2"/>
    </row>
    <row r="1131" spans="1:23" ht="13" x14ac:dyDescent="0.3">
      <c r="A1131" s="327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 s="2"/>
      <c r="W1131" s="2"/>
    </row>
    <row r="1132" spans="1:23" ht="13" x14ac:dyDescent="0.3">
      <c r="A1132" s="327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 s="2"/>
      <c r="W1132" s="2"/>
    </row>
    <row r="1133" spans="1:23" ht="13" x14ac:dyDescent="0.3">
      <c r="A1133" s="327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 s="2"/>
      <c r="W1133" s="2"/>
    </row>
    <row r="1134" spans="1:23" ht="13" x14ac:dyDescent="0.3">
      <c r="A1134" s="327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 s="2"/>
      <c r="W1134" s="2"/>
    </row>
    <row r="1135" spans="1:23" ht="13" x14ac:dyDescent="0.3">
      <c r="A1135" s="327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 s="2"/>
      <c r="W1135" s="2"/>
    </row>
    <row r="1136" spans="1:23" ht="13" x14ac:dyDescent="0.3">
      <c r="A1136" s="327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 s="2"/>
      <c r="W1136" s="2"/>
    </row>
    <row r="1137" spans="1:23" ht="13" x14ac:dyDescent="0.3">
      <c r="A1137" s="32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 s="2"/>
      <c r="W1137" s="2"/>
    </row>
    <row r="1138" spans="1:23" ht="13" x14ac:dyDescent="0.3">
      <c r="A1138" s="327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 s="2"/>
      <c r="W1138" s="2"/>
    </row>
    <row r="1139" spans="1:23" ht="13" x14ac:dyDescent="0.3">
      <c r="A1139" s="327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 s="2"/>
      <c r="W1139" s="2"/>
    </row>
    <row r="1140" spans="1:23" ht="13" x14ac:dyDescent="0.3">
      <c r="A1140" s="327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 s="2"/>
      <c r="W1140" s="2"/>
    </row>
    <row r="1141" spans="1:23" ht="13" x14ac:dyDescent="0.3">
      <c r="A1141" s="327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 s="2"/>
      <c r="W1141" s="2"/>
    </row>
    <row r="1142" spans="1:23" ht="13" x14ac:dyDescent="0.3">
      <c r="A1142" s="327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 s="2"/>
      <c r="W1142" s="2"/>
    </row>
    <row r="1143" spans="1:23" ht="13" x14ac:dyDescent="0.3">
      <c r="A1143" s="327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 s="2"/>
      <c r="W1143" s="2"/>
    </row>
    <row r="1144" spans="1:23" ht="13" x14ac:dyDescent="0.3">
      <c r="A1144" s="327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 s="2"/>
      <c r="W1144" s="2"/>
    </row>
    <row r="1145" spans="1:23" ht="13" x14ac:dyDescent="0.3">
      <c r="A1145" s="327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 s="2"/>
      <c r="W1145" s="2"/>
    </row>
    <row r="1146" spans="1:23" ht="13" x14ac:dyDescent="0.3">
      <c r="A1146" s="327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 s="2"/>
      <c r="W1146" s="2"/>
    </row>
    <row r="1147" spans="1:23" ht="13" x14ac:dyDescent="0.3">
      <c r="A1147" s="32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 s="2"/>
      <c r="W1147" s="2"/>
    </row>
    <row r="1148" spans="1:23" ht="13" x14ac:dyDescent="0.3">
      <c r="A1148" s="327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 s="2"/>
      <c r="W1148" s="2"/>
    </row>
    <row r="1149" spans="1:23" ht="13" x14ac:dyDescent="0.3">
      <c r="A1149" s="327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 s="2"/>
      <c r="W1149" s="2"/>
    </row>
    <row r="1150" spans="1:23" ht="13" x14ac:dyDescent="0.3">
      <c r="A1150" s="327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 s="2"/>
      <c r="W1150" s="2"/>
    </row>
    <row r="1151" spans="1:23" ht="13" x14ac:dyDescent="0.3">
      <c r="A1151" s="327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 s="2"/>
      <c r="W1151" s="2"/>
    </row>
    <row r="1152" spans="1:23" ht="13" x14ac:dyDescent="0.3">
      <c r="A1152" s="327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 s="2"/>
      <c r="W1152" s="2"/>
    </row>
    <row r="1153" spans="1:23" ht="13" x14ac:dyDescent="0.3">
      <c r="A1153" s="327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 s="2"/>
      <c r="W1153" s="2"/>
    </row>
    <row r="1154" spans="1:23" ht="13" x14ac:dyDescent="0.3">
      <c r="A1154" s="327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 s="2"/>
      <c r="W1154" s="2"/>
    </row>
    <row r="1155" spans="1:23" ht="13" x14ac:dyDescent="0.3">
      <c r="A1155" s="327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 s="2"/>
      <c r="W1155" s="2"/>
    </row>
    <row r="1156" spans="1:23" ht="13" x14ac:dyDescent="0.3">
      <c r="A1156" s="327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 s="2"/>
      <c r="W1156" s="2"/>
    </row>
    <row r="1157" spans="1:23" ht="13" x14ac:dyDescent="0.3">
      <c r="A1157" s="32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 s="2"/>
      <c r="W1157" s="2"/>
    </row>
    <row r="1158" spans="1:23" ht="13" x14ac:dyDescent="0.3">
      <c r="A1158" s="327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 s="2"/>
      <c r="W1158" s="2"/>
    </row>
    <row r="1159" spans="1:23" ht="13" x14ac:dyDescent="0.3">
      <c r="A1159" s="327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 s="2"/>
      <c r="W1159" s="2"/>
    </row>
    <row r="1160" spans="1:23" ht="13" x14ac:dyDescent="0.3">
      <c r="A1160" s="327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 s="2"/>
      <c r="W1160" s="2"/>
    </row>
    <row r="1161" spans="1:23" ht="13" x14ac:dyDescent="0.3">
      <c r="A1161" s="327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 s="2"/>
      <c r="W1161" s="2"/>
    </row>
    <row r="1162" spans="1:23" ht="13" x14ac:dyDescent="0.3">
      <c r="A1162" s="327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 s="2"/>
      <c r="W1162" s="2"/>
    </row>
    <row r="1163" spans="1:23" ht="13" x14ac:dyDescent="0.3">
      <c r="A1163" s="327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 s="2"/>
      <c r="W1163" s="2"/>
    </row>
    <row r="1164" spans="1:23" ht="13" x14ac:dyDescent="0.3">
      <c r="A1164" s="327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 s="2"/>
      <c r="W1164" s="2"/>
    </row>
    <row r="1165" spans="1:23" ht="13" x14ac:dyDescent="0.3">
      <c r="A1165" s="327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 s="2"/>
      <c r="W1165" s="2"/>
    </row>
    <row r="1166" spans="1:23" ht="13" x14ac:dyDescent="0.3">
      <c r="A1166" s="327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 s="2"/>
      <c r="W1166" s="2"/>
    </row>
    <row r="1167" spans="1:23" ht="13" x14ac:dyDescent="0.3">
      <c r="A1167" s="32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 s="2"/>
      <c r="W1167" s="2"/>
    </row>
    <row r="1168" spans="1:23" ht="13" x14ac:dyDescent="0.3">
      <c r="A1168" s="327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 s="2"/>
      <c r="W1168" s="2"/>
    </row>
    <row r="1169" spans="1:23" ht="13" x14ac:dyDescent="0.3">
      <c r="A1169" s="327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 s="2"/>
      <c r="W1169" s="2"/>
    </row>
    <row r="1170" spans="1:23" ht="13" x14ac:dyDescent="0.3">
      <c r="A1170" s="327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 s="2"/>
      <c r="W1170" s="2"/>
    </row>
    <row r="1171" spans="1:23" ht="13" x14ac:dyDescent="0.3">
      <c r="A1171" s="327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 s="2"/>
      <c r="W1171" s="2"/>
    </row>
    <row r="1172" spans="1:23" ht="13" x14ac:dyDescent="0.3">
      <c r="A1172" s="327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 s="2"/>
      <c r="W1172" s="2"/>
    </row>
    <row r="1173" spans="1:23" ht="13" x14ac:dyDescent="0.3">
      <c r="A1173" s="327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 s="2"/>
      <c r="W1173" s="2"/>
    </row>
    <row r="1174" spans="1:23" ht="13" x14ac:dyDescent="0.3">
      <c r="A1174" s="327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 s="2"/>
      <c r="W1174" s="2"/>
    </row>
    <row r="1175" spans="1:23" ht="13" x14ac:dyDescent="0.3">
      <c r="A1175" s="327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 s="2"/>
      <c r="W1175" s="2"/>
    </row>
    <row r="1176" spans="1:23" ht="13" x14ac:dyDescent="0.3">
      <c r="A1176" s="327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 s="2"/>
      <c r="W1176" s="2"/>
    </row>
    <row r="1177" spans="1:23" ht="13" x14ac:dyDescent="0.3">
      <c r="A1177" s="32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 s="2"/>
      <c r="W1177" s="2"/>
    </row>
    <row r="1178" spans="1:23" ht="13" x14ac:dyDescent="0.3">
      <c r="A1178" s="327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 s="2"/>
      <c r="W1178" s="2"/>
    </row>
    <row r="1179" spans="1:23" ht="13" x14ac:dyDescent="0.3">
      <c r="A1179" s="327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 s="2"/>
      <c r="W1179" s="2"/>
    </row>
    <row r="1180" spans="1:23" ht="13" x14ac:dyDescent="0.3">
      <c r="A1180" s="327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 s="2"/>
      <c r="W1180" s="2"/>
    </row>
    <row r="1181" spans="1:23" ht="13" x14ac:dyDescent="0.3">
      <c r="A1181" s="327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 s="2"/>
      <c r="W1181" s="2"/>
    </row>
    <row r="1182" spans="1:23" ht="13" x14ac:dyDescent="0.3">
      <c r="A1182" s="327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 s="2"/>
      <c r="W1182" s="2"/>
    </row>
    <row r="1183" spans="1:23" ht="13" x14ac:dyDescent="0.3">
      <c r="A1183" s="327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 s="2"/>
      <c r="W1183" s="2"/>
    </row>
    <row r="1184" spans="1:23" ht="13" x14ac:dyDescent="0.3">
      <c r="A1184" s="327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 s="2"/>
      <c r="W1184" s="2"/>
    </row>
    <row r="1185" spans="1:23" ht="13" x14ac:dyDescent="0.3">
      <c r="A1185" s="327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 s="2"/>
      <c r="W1185" s="2"/>
    </row>
    <row r="1186" spans="1:23" ht="13" x14ac:dyDescent="0.3">
      <c r="A1186" s="327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 s="2"/>
      <c r="W1186" s="2"/>
    </row>
    <row r="1187" spans="1:23" ht="13" x14ac:dyDescent="0.3">
      <c r="A1187" s="32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 s="2"/>
      <c r="W1187" s="2"/>
    </row>
    <row r="1188" spans="1:23" ht="13" x14ac:dyDescent="0.3">
      <c r="A1188" s="327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 s="2"/>
      <c r="W1188" s="2"/>
    </row>
    <row r="1189" spans="1:23" ht="13" x14ac:dyDescent="0.3">
      <c r="A1189" s="327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 s="2"/>
      <c r="W1189" s="2"/>
    </row>
    <row r="1190" spans="1:23" ht="13" x14ac:dyDescent="0.3">
      <c r="A1190" s="327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 s="2"/>
      <c r="W1190" s="2"/>
    </row>
    <row r="1191" spans="1:23" ht="13" x14ac:dyDescent="0.3">
      <c r="A1191" s="327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 s="2"/>
      <c r="W1191" s="2"/>
    </row>
    <row r="1192" spans="1:23" ht="13" x14ac:dyDescent="0.3">
      <c r="A1192" s="327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 s="2"/>
      <c r="W1192" s="2"/>
    </row>
    <row r="1193" spans="1:23" ht="13" x14ac:dyDescent="0.3">
      <c r="A1193" s="327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 s="2"/>
      <c r="W1193" s="2"/>
    </row>
    <row r="1194" spans="1:23" ht="13" x14ac:dyDescent="0.3">
      <c r="A1194" s="327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 s="2"/>
      <c r="W1194" s="2"/>
    </row>
    <row r="1195" spans="1:23" ht="13" x14ac:dyDescent="0.3">
      <c r="A1195" s="327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 s="2"/>
      <c r="W1195" s="2"/>
    </row>
    <row r="1196" spans="1:23" ht="13" x14ac:dyDescent="0.3">
      <c r="A1196" s="327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 s="2"/>
      <c r="W1196" s="2"/>
    </row>
    <row r="1197" spans="1:23" ht="13" x14ac:dyDescent="0.3">
      <c r="A1197" s="32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 s="2"/>
      <c r="W1197" s="2"/>
    </row>
    <row r="1198" spans="1:23" ht="13" x14ac:dyDescent="0.3">
      <c r="A1198" s="327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 s="2"/>
      <c r="W1198" s="2"/>
    </row>
    <row r="1199" spans="1:23" ht="13" x14ac:dyDescent="0.3">
      <c r="A1199" s="327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 s="2"/>
      <c r="W1199" s="2"/>
    </row>
    <row r="1200" spans="1:23" ht="13" x14ac:dyDescent="0.3">
      <c r="A1200" s="327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 s="2"/>
      <c r="W1200" s="2"/>
    </row>
    <row r="1201" spans="1:23" ht="13" x14ac:dyDescent="0.3">
      <c r="A1201" s="327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 s="2"/>
      <c r="W1201" s="2"/>
    </row>
    <row r="1202" spans="1:23" ht="13" x14ac:dyDescent="0.3">
      <c r="A1202" s="327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 s="2"/>
      <c r="W1202" s="2"/>
    </row>
    <row r="1203" spans="1:23" ht="13" x14ac:dyDescent="0.3">
      <c r="A1203" s="327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 s="2"/>
      <c r="W1203" s="2"/>
    </row>
    <row r="1204" spans="1:23" ht="13" x14ac:dyDescent="0.3">
      <c r="A1204" s="327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 s="2"/>
      <c r="W1204" s="2"/>
    </row>
    <row r="1205" spans="1:23" ht="13" x14ac:dyDescent="0.3">
      <c r="A1205" s="327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 s="2"/>
      <c r="W1205" s="2"/>
    </row>
    <row r="1206" spans="1:23" ht="13" x14ac:dyDescent="0.3">
      <c r="A1206" s="327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 s="2"/>
      <c r="W1206" s="2"/>
    </row>
    <row r="1207" spans="1:23" ht="13" x14ac:dyDescent="0.3">
      <c r="A1207" s="32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 s="2"/>
      <c r="W1207" s="2"/>
    </row>
    <row r="1208" spans="1:23" ht="13" x14ac:dyDescent="0.3">
      <c r="A1208" s="327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 s="2"/>
      <c r="W1208" s="2"/>
    </row>
    <row r="1209" spans="1:23" ht="13" x14ac:dyDescent="0.3">
      <c r="A1209" s="327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 s="2"/>
      <c r="W1209" s="2"/>
    </row>
    <row r="1210" spans="1:23" ht="13" x14ac:dyDescent="0.3">
      <c r="A1210" s="327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 s="2"/>
      <c r="W1210" s="2"/>
    </row>
    <row r="1211" spans="1:23" ht="13" x14ac:dyDescent="0.3">
      <c r="A1211" s="327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 s="2"/>
      <c r="W1211" s="2"/>
    </row>
    <row r="1212" spans="1:23" ht="13" x14ac:dyDescent="0.3">
      <c r="A1212" s="327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 s="2"/>
      <c r="W1212" s="2"/>
    </row>
    <row r="1213" spans="1:23" ht="13" x14ac:dyDescent="0.3">
      <c r="A1213" s="327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 s="2"/>
      <c r="W1213" s="2"/>
    </row>
    <row r="1214" spans="1:23" ht="13" x14ac:dyDescent="0.3">
      <c r="A1214" s="327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 s="2"/>
      <c r="W1214" s="2"/>
    </row>
    <row r="1215" spans="1:23" ht="13" x14ac:dyDescent="0.3">
      <c r="A1215" s="327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 s="2"/>
      <c r="W1215" s="2"/>
    </row>
    <row r="1216" spans="1:23" ht="13" x14ac:dyDescent="0.3">
      <c r="A1216" s="327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 s="2"/>
      <c r="W1216" s="2"/>
    </row>
    <row r="1217" spans="1:23" ht="13" x14ac:dyDescent="0.3">
      <c r="A1217" s="32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 s="2"/>
      <c r="W1217" s="2"/>
    </row>
    <row r="1218" spans="1:23" ht="13" x14ac:dyDescent="0.3">
      <c r="A1218" s="327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 s="2"/>
      <c r="W1218" s="2"/>
    </row>
    <row r="1219" spans="1:23" ht="13" x14ac:dyDescent="0.3">
      <c r="A1219" s="327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 s="2"/>
      <c r="W1219" s="2"/>
    </row>
    <row r="1220" spans="1:23" ht="13" x14ac:dyDescent="0.3">
      <c r="A1220" s="327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 s="2"/>
      <c r="W1220" s="2"/>
    </row>
    <row r="1221" spans="1:23" ht="13" x14ac:dyDescent="0.3">
      <c r="A1221" s="327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 s="2"/>
      <c r="W1221" s="2"/>
    </row>
    <row r="1222" spans="1:23" ht="13" x14ac:dyDescent="0.3">
      <c r="A1222" s="327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 s="2"/>
      <c r="W1222" s="2"/>
    </row>
    <row r="1223" spans="1:23" ht="13" x14ac:dyDescent="0.3">
      <c r="A1223" s="327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 s="2"/>
      <c r="W1223" s="2"/>
    </row>
    <row r="1224" spans="1:23" ht="13" x14ac:dyDescent="0.3">
      <c r="A1224" s="327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 s="2"/>
      <c r="W1224" s="2"/>
    </row>
    <row r="1225" spans="1:23" ht="13" x14ac:dyDescent="0.3">
      <c r="A1225" s="327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 s="2"/>
      <c r="W1225" s="2"/>
    </row>
    <row r="1226" spans="1:23" ht="13" x14ac:dyDescent="0.3">
      <c r="A1226" s="327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 s="2"/>
      <c r="W1226" s="2"/>
    </row>
    <row r="1227" spans="1:23" ht="13" x14ac:dyDescent="0.3">
      <c r="A1227" s="3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 s="2"/>
      <c r="W1227" s="2"/>
    </row>
    <row r="1228" spans="1:23" ht="13" x14ac:dyDescent="0.3">
      <c r="A1228" s="327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 s="2"/>
      <c r="W1228" s="2"/>
    </row>
    <row r="1229" spans="1:23" ht="13" x14ac:dyDescent="0.3">
      <c r="A1229" s="327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 s="2"/>
      <c r="W1229" s="2"/>
    </row>
    <row r="1230" spans="1:23" ht="13" x14ac:dyDescent="0.3">
      <c r="A1230" s="327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 s="2"/>
      <c r="W1230" s="2"/>
    </row>
    <row r="1231" spans="1:23" ht="13" x14ac:dyDescent="0.3">
      <c r="A1231" s="327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 s="2"/>
      <c r="W1231" s="2"/>
    </row>
    <row r="1232" spans="1:23" ht="13" x14ac:dyDescent="0.3">
      <c r="A1232" s="327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 s="2"/>
      <c r="W1232" s="2"/>
    </row>
    <row r="1233" spans="1:23" ht="13" x14ac:dyDescent="0.3">
      <c r="A1233" s="327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 s="2"/>
      <c r="W1233" s="2"/>
    </row>
    <row r="1234" spans="1:23" ht="13" x14ac:dyDescent="0.3">
      <c r="A1234" s="327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 s="2"/>
      <c r="W1234" s="2"/>
    </row>
    <row r="1235" spans="1:23" ht="13" x14ac:dyDescent="0.3">
      <c r="A1235" s="327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 s="2"/>
      <c r="W1235" s="2"/>
    </row>
    <row r="1236" spans="1:23" ht="13" x14ac:dyDescent="0.3">
      <c r="A1236" s="327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 s="2"/>
      <c r="W1236" s="2"/>
    </row>
    <row r="1237" spans="1:23" ht="13" x14ac:dyDescent="0.3">
      <c r="A1237" s="32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 s="2"/>
      <c r="W1237" s="2"/>
    </row>
    <row r="1238" spans="1:23" ht="13" x14ac:dyDescent="0.3">
      <c r="A1238" s="327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 s="2"/>
      <c r="W1238" s="2"/>
    </row>
    <row r="1239" spans="1:23" ht="13" x14ac:dyDescent="0.3">
      <c r="A1239" s="327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 s="2"/>
      <c r="W1239" s="2"/>
    </row>
    <row r="1240" spans="1:23" ht="13" x14ac:dyDescent="0.3">
      <c r="A1240" s="327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 s="2"/>
      <c r="W1240" s="2"/>
    </row>
    <row r="1241" spans="1:23" ht="13" x14ac:dyDescent="0.3">
      <c r="A1241" s="327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 s="2"/>
      <c r="W1241" s="2"/>
    </row>
    <row r="1242" spans="1:23" ht="13" x14ac:dyDescent="0.3">
      <c r="A1242" s="327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 s="2"/>
      <c r="W1242" s="2"/>
    </row>
    <row r="1243" spans="1:23" ht="13" x14ac:dyDescent="0.3">
      <c r="A1243" s="327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 s="2"/>
      <c r="W1243" s="2"/>
    </row>
    <row r="1244" spans="1:23" ht="13" x14ac:dyDescent="0.3">
      <c r="A1244" s="327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 s="2"/>
      <c r="W1244" s="2"/>
    </row>
    <row r="1245" spans="1:23" ht="13" x14ac:dyDescent="0.3">
      <c r="A1245" s="327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 s="2"/>
      <c r="W1245" s="2"/>
    </row>
    <row r="1246" spans="1:23" ht="13" x14ac:dyDescent="0.3">
      <c r="A1246" s="327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 s="2"/>
      <c r="W1246" s="2"/>
    </row>
    <row r="1247" spans="1:23" ht="13" x14ac:dyDescent="0.3">
      <c r="A1247" s="32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 s="2"/>
      <c r="W1247" s="2"/>
    </row>
    <row r="1248" spans="1:23" ht="13" x14ac:dyDescent="0.3">
      <c r="A1248" s="327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 s="2"/>
      <c r="W1248" s="2"/>
    </row>
    <row r="1249" spans="1:23" ht="13" x14ac:dyDescent="0.3">
      <c r="A1249" s="327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 s="2"/>
      <c r="W1249" s="2"/>
    </row>
    <row r="1250" spans="1:23" ht="13" x14ac:dyDescent="0.3">
      <c r="A1250" s="327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 s="2"/>
      <c r="W1250" s="2"/>
    </row>
    <row r="1251" spans="1:23" ht="13" x14ac:dyDescent="0.3">
      <c r="A1251" s="327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 s="2"/>
      <c r="W1251" s="2"/>
    </row>
    <row r="1252" spans="1:23" ht="13" x14ac:dyDescent="0.3">
      <c r="A1252" s="327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 s="2"/>
      <c r="W1252" s="2"/>
    </row>
    <row r="1253" spans="1:23" ht="13" x14ac:dyDescent="0.3">
      <c r="A1253" s="327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 s="2"/>
      <c r="W1253" s="2"/>
    </row>
    <row r="1254" spans="1:23" ht="13" x14ac:dyDescent="0.3">
      <c r="A1254" s="327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 s="2"/>
      <c r="W1254" s="2"/>
    </row>
    <row r="1255" spans="1:23" ht="13" x14ac:dyDescent="0.3">
      <c r="A1255" s="327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 s="2"/>
      <c r="W1255" s="2"/>
    </row>
    <row r="1256" spans="1:23" ht="13" x14ac:dyDescent="0.3">
      <c r="A1256" s="327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 s="2"/>
      <c r="W1256" s="2"/>
    </row>
    <row r="1257" spans="1:23" ht="13" x14ac:dyDescent="0.3">
      <c r="A1257" s="32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 s="2"/>
      <c r="W1257" s="2"/>
    </row>
    <row r="1258" spans="1:23" ht="13" x14ac:dyDescent="0.3">
      <c r="A1258" s="327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 s="2"/>
      <c r="W1258" s="2"/>
    </row>
    <row r="1259" spans="1:23" ht="13" x14ac:dyDescent="0.3">
      <c r="A1259" s="327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 s="2"/>
      <c r="W1259" s="2"/>
    </row>
    <row r="1260" spans="1:23" ht="13" x14ac:dyDescent="0.3">
      <c r="A1260" s="327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 s="2"/>
      <c r="W1260" s="2"/>
    </row>
    <row r="1261" spans="1:23" ht="13" x14ac:dyDescent="0.3">
      <c r="A1261" s="327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 s="2"/>
      <c r="W1261" s="2"/>
    </row>
    <row r="1262" spans="1:23" ht="13" x14ac:dyDescent="0.3">
      <c r="A1262" s="327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 s="2"/>
      <c r="W1262" s="2"/>
    </row>
    <row r="1263" spans="1:23" ht="13" x14ac:dyDescent="0.3">
      <c r="A1263" s="327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 s="2"/>
      <c r="W1263" s="2"/>
    </row>
    <row r="1264" spans="1:23" ht="13" x14ac:dyDescent="0.3">
      <c r="A1264" s="327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 s="2"/>
      <c r="W1264" s="2"/>
    </row>
    <row r="1265" spans="1:23" ht="13" x14ac:dyDescent="0.3">
      <c r="A1265" s="327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 s="2"/>
      <c r="W1265" s="2"/>
    </row>
    <row r="1266" spans="1:23" ht="13" x14ac:dyDescent="0.3">
      <c r="A1266" s="327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 s="2"/>
      <c r="W1266" s="2"/>
    </row>
    <row r="1267" spans="1:23" ht="13" x14ac:dyDescent="0.3">
      <c r="A1267" s="32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 s="2"/>
      <c r="W1267" s="2"/>
    </row>
    <row r="1268" spans="1:23" ht="13" x14ac:dyDescent="0.3">
      <c r="A1268" s="327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 s="2"/>
      <c r="W1268" s="2"/>
    </row>
    <row r="1269" spans="1:23" ht="13" x14ac:dyDescent="0.3">
      <c r="A1269" s="327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 s="2"/>
      <c r="W1269" s="2"/>
    </row>
    <row r="1270" spans="1:23" ht="13" x14ac:dyDescent="0.3">
      <c r="A1270" s="327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 s="2"/>
      <c r="W1270" s="2"/>
    </row>
    <row r="1271" spans="1:23" ht="13" x14ac:dyDescent="0.3">
      <c r="A1271" s="327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 s="2"/>
      <c r="W1271" s="2"/>
    </row>
    <row r="1272" spans="1:23" ht="13" x14ac:dyDescent="0.3">
      <c r="A1272" s="327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 s="2"/>
      <c r="W1272" s="2"/>
    </row>
    <row r="1273" spans="1:23" ht="13" x14ac:dyDescent="0.3">
      <c r="A1273" s="327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 s="2"/>
      <c r="W1273" s="2"/>
    </row>
    <row r="1274" spans="1:23" ht="13" x14ac:dyDescent="0.3">
      <c r="A1274" s="327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 s="2"/>
      <c r="W1274" s="2"/>
    </row>
    <row r="1275" spans="1:23" ht="13" x14ac:dyDescent="0.3">
      <c r="A1275" s="327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 s="2"/>
      <c r="W1275" s="2"/>
    </row>
    <row r="1276" spans="1:23" ht="13" x14ac:dyDescent="0.3">
      <c r="A1276" s="327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 s="2"/>
      <c r="W1276" s="2"/>
    </row>
    <row r="1277" spans="1:23" ht="13" x14ac:dyDescent="0.3">
      <c r="A1277" s="32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 s="2"/>
      <c r="W1277" s="2"/>
    </row>
    <row r="1278" spans="1:23" ht="13" x14ac:dyDescent="0.3">
      <c r="A1278" s="327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 s="2"/>
      <c r="W1278" s="2"/>
    </row>
    <row r="1279" spans="1:23" ht="13" x14ac:dyDescent="0.3">
      <c r="A1279" s="327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 s="2"/>
      <c r="W1279" s="2"/>
    </row>
    <row r="1280" spans="1:23" ht="13" x14ac:dyDescent="0.3">
      <c r="A1280" s="327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 s="2"/>
      <c r="W1280" s="2"/>
    </row>
    <row r="1281" spans="1:23" ht="13" x14ac:dyDescent="0.3">
      <c r="A1281" s="327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 s="2"/>
      <c r="W1281" s="2"/>
    </row>
    <row r="1282" spans="1:23" ht="13" x14ac:dyDescent="0.3">
      <c r="A1282" s="327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 s="2"/>
      <c r="W1282" s="2"/>
    </row>
    <row r="1283" spans="1:23" ht="13" x14ac:dyDescent="0.3">
      <c r="A1283" s="327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 s="2"/>
      <c r="W1283" s="2"/>
    </row>
    <row r="1284" spans="1:23" ht="13" x14ac:dyDescent="0.3">
      <c r="A1284" s="327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 s="2"/>
      <c r="W1284" s="2"/>
    </row>
    <row r="1285" spans="1:23" ht="13" x14ac:dyDescent="0.3">
      <c r="A1285" s="327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 s="2"/>
      <c r="W1285" s="2"/>
    </row>
    <row r="1286" spans="1:23" ht="13" x14ac:dyDescent="0.3">
      <c r="A1286" s="327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 s="2"/>
      <c r="W1286" s="2"/>
    </row>
    <row r="1287" spans="1:23" ht="13" x14ac:dyDescent="0.3">
      <c r="A1287" s="32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 s="2"/>
      <c r="W1287" s="2"/>
    </row>
    <row r="1288" spans="1:23" ht="13" x14ac:dyDescent="0.3">
      <c r="A1288" s="327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 s="2"/>
      <c r="W1288" s="2"/>
    </row>
    <row r="1289" spans="1:23" ht="13" x14ac:dyDescent="0.3">
      <c r="A1289" s="327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 s="2"/>
      <c r="W1289" s="2"/>
    </row>
    <row r="1290" spans="1:23" ht="13" x14ac:dyDescent="0.3">
      <c r="A1290" s="327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 s="2"/>
      <c r="W1290" s="2"/>
    </row>
    <row r="1291" spans="1:23" ht="13" x14ac:dyDescent="0.3">
      <c r="A1291" s="327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 s="2"/>
      <c r="W1291" s="2"/>
    </row>
    <row r="1292" spans="1:23" ht="13" x14ac:dyDescent="0.3">
      <c r="A1292" s="327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 s="2"/>
      <c r="W1292" s="2"/>
    </row>
    <row r="1293" spans="1:23" ht="13" x14ac:dyDescent="0.3">
      <c r="A1293" s="327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 s="2"/>
      <c r="W1293" s="2"/>
    </row>
    <row r="1294" spans="1:23" ht="13" x14ac:dyDescent="0.3">
      <c r="A1294" s="327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 s="2"/>
      <c r="W1294" s="2"/>
    </row>
    <row r="1295" spans="1:23" ht="13" x14ac:dyDescent="0.3">
      <c r="A1295" s="327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 s="2"/>
      <c r="W1295" s="2"/>
    </row>
    <row r="1296" spans="1:23" ht="13" x14ac:dyDescent="0.3">
      <c r="A1296" s="327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 s="2"/>
      <c r="W1296" s="2"/>
    </row>
    <row r="1297" spans="1:23" ht="13" x14ac:dyDescent="0.3">
      <c r="A1297" s="32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 s="2"/>
      <c r="W1297" s="2"/>
    </row>
    <row r="1298" spans="1:23" ht="13" x14ac:dyDescent="0.3">
      <c r="A1298" s="327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 s="2"/>
      <c r="W1298" s="2"/>
    </row>
    <row r="1299" spans="1:23" ht="13" x14ac:dyDescent="0.3">
      <c r="A1299" s="327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 s="2"/>
      <c r="W1299" s="2"/>
    </row>
    <row r="1300" spans="1:23" ht="13" x14ac:dyDescent="0.3">
      <c r="A1300" s="327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 s="2"/>
      <c r="W1300" s="2"/>
    </row>
    <row r="1301" spans="1:23" ht="13" x14ac:dyDescent="0.3">
      <c r="A1301" s="327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 s="2"/>
      <c r="W1301" s="2"/>
    </row>
    <row r="1302" spans="1:23" ht="13" x14ac:dyDescent="0.3">
      <c r="A1302" s="327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 s="2"/>
      <c r="W1302" s="2"/>
    </row>
    <row r="1303" spans="1:23" ht="13" x14ac:dyDescent="0.3">
      <c r="A1303" s="327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 s="2"/>
      <c r="W1303" s="2"/>
    </row>
    <row r="1304" spans="1:23" ht="13" x14ac:dyDescent="0.3">
      <c r="A1304" s="327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 s="2"/>
      <c r="W1304" s="2"/>
    </row>
    <row r="1305" spans="1:23" ht="13" x14ac:dyDescent="0.3">
      <c r="A1305" s="327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 s="2"/>
      <c r="W1305" s="2"/>
    </row>
    <row r="1306" spans="1:23" ht="13" x14ac:dyDescent="0.3">
      <c r="A1306" s="327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 s="2"/>
      <c r="W1306" s="2"/>
    </row>
    <row r="1307" spans="1:23" ht="13" x14ac:dyDescent="0.3">
      <c r="A1307" s="32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 s="2"/>
      <c r="W1307" s="2"/>
    </row>
    <row r="1308" spans="1:23" ht="13" x14ac:dyDescent="0.3">
      <c r="A1308" s="327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 s="2"/>
      <c r="W1308" s="2"/>
    </row>
    <row r="1309" spans="1:23" ht="13" x14ac:dyDescent="0.3">
      <c r="A1309" s="327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 s="2"/>
      <c r="W1309" s="2"/>
    </row>
    <row r="1310" spans="1:23" ht="13" x14ac:dyDescent="0.3">
      <c r="A1310" s="327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 s="2"/>
      <c r="W1310" s="2"/>
    </row>
    <row r="1311" spans="1:23" ht="13" x14ac:dyDescent="0.3">
      <c r="A1311" s="327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 s="2"/>
      <c r="W1311" s="2"/>
    </row>
    <row r="1312" spans="1:23" ht="13" x14ac:dyDescent="0.3">
      <c r="A1312" s="327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 s="2"/>
      <c r="W1312" s="2"/>
    </row>
    <row r="1313" spans="1:23" ht="13" x14ac:dyDescent="0.3">
      <c r="A1313" s="327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 s="2"/>
      <c r="W1313" s="2"/>
    </row>
    <row r="1314" spans="1:23" ht="13" x14ac:dyDescent="0.3">
      <c r="A1314" s="327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 s="2"/>
      <c r="W1314" s="2"/>
    </row>
    <row r="1315" spans="1:23" ht="13" x14ac:dyDescent="0.3">
      <c r="A1315" s="327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 s="2"/>
      <c r="W1315" s="2"/>
    </row>
    <row r="1316" spans="1:23" ht="13" x14ac:dyDescent="0.3">
      <c r="A1316" s="327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 s="2"/>
      <c r="W1316" s="2"/>
    </row>
    <row r="1317" spans="1:23" ht="13" x14ac:dyDescent="0.3">
      <c r="A1317" s="32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 s="2"/>
      <c r="W1317" s="2"/>
    </row>
    <row r="1318" spans="1:23" ht="13" x14ac:dyDescent="0.3">
      <c r="A1318" s="327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 s="2"/>
      <c r="W1318" s="2"/>
    </row>
    <row r="1319" spans="1:23" ht="13" x14ac:dyDescent="0.3">
      <c r="A1319" s="327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 s="2"/>
      <c r="W1319" s="2"/>
    </row>
    <row r="1320" spans="1:23" ht="13" x14ac:dyDescent="0.3">
      <c r="A1320" s="327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 s="2"/>
      <c r="W1320" s="2"/>
    </row>
    <row r="1321" spans="1:23" ht="13" x14ac:dyDescent="0.3">
      <c r="A1321" s="327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 s="2"/>
      <c r="W1321" s="2"/>
    </row>
    <row r="1322" spans="1:23" ht="13" x14ac:dyDescent="0.3">
      <c r="A1322" s="327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 s="2"/>
      <c r="W1322" s="2"/>
    </row>
    <row r="1323" spans="1:23" ht="13" x14ac:dyDescent="0.3">
      <c r="A1323" s="327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 s="2"/>
      <c r="W1323" s="2"/>
    </row>
    <row r="1324" spans="1:23" ht="13" x14ac:dyDescent="0.3">
      <c r="A1324" s="327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 s="2"/>
      <c r="W1324" s="2"/>
    </row>
    <row r="1325" spans="1:23" ht="13" x14ac:dyDescent="0.3">
      <c r="A1325" s="327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 s="2"/>
      <c r="W1325" s="2"/>
    </row>
    <row r="1326" spans="1:23" ht="13" x14ac:dyDescent="0.3">
      <c r="A1326" s="327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 s="2"/>
      <c r="W1326" s="2"/>
    </row>
    <row r="1327" spans="1:23" ht="13" x14ac:dyDescent="0.3">
      <c r="A1327" s="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 s="2"/>
      <c r="W1327" s="2"/>
    </row>
    <row r="1328" spans="1:23" ht="13" x14ac:dyDescent="0.3">
      <c r="A1328" s="327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 s="2"/>
      <c r="W1328" s="2"/>
    </row>
    <row r="1329" spans="1:23" ht="13" x14ac:dyDescent="0.3">
      <c r="A1329" s="327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 s="2"/>
      <c r="W1329" s="2"/>
    </row>
    <row r="1330" spans="1:23" ht="13" x14ac:dyDescent="0.3">
      <c r="A1330" s="327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 s="2"/>
      <c r="W1330" s="2"/>
    </row>
    <row r="1331" spans="1:23" ht="13" x14ac:dyDescent="0.3">
      <c r="A1331" s="327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 s="2"/>
      <c r="W1331" s="2"/>
    </row>
    <row r="1332" spans="1:23" ht="13" x14ac:dyDescent="0.3">
      <c r="A1332" s="327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 s="2"/>
      <c r="W1332" s="2"/>
    </row>
    <row r="1333" spans="1:23" ht="13" x14ac:dyDescent="0.3">
      <c r="A1333" s="327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 s="2"/>
      <c r="W1333" s="2"/>
    </row>
    <row r="1334" spans="1:23" ht="13" x14ac:dyDescent="0.3">
      <c r="A1334" s="327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 s="2"/>
      <c r="W1334" s="2"/>
    </row>
    <row r="1335" spans="1:23" ht="13" x14ac:dyDescent="0.3">
      <c r="A1335" s="327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 s="2"/>
      <c r="W1335" s="2"/>
    </row>
    <row r="1336" spans="1:23" ht="13" x14ac:dyDescent="0.3">
      <c r="A1336" s="327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 s="2"/>
      <c r="W1336" s="2"/>
    </row>
    <row r="1337" spans="1:23" ht="13" x14ac:dyDescent="0.3">
      <c r="A1337" s="32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 s="2"/>
      <c r="W1337" s="2"/>
    </row>
    <row r="1338" spans="1:23" ht="13" x14ac:dyDescent="0.3">
      <c r="A1338" s="327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 s="2"/>
      <c r="W1338" s="2"/>
    </row>
    <row r="1339" spans="1:23" ht="13" x14ac:dyDescent="0.3">
      <c r="A1339" s="327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 s="2"/>
      <c r="W1339" s="2"/>
    </row>
    <row r="1340" spans="1:23" ht="13" x14ac:dyDescent="0.3">
      <c r="A1340" s="327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 s="2"/>
      <c r="W1340" s="2"/>
    </row>
    <row r="1341" spans="1:23" ht="13" x14ac:dyDescent="0.3">
      <c r="A1341" s="327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 s="2"/>
      <c r="W1341" s="2"/>
    </row>
    <row r="1342" spans="1:23" ht="13" x14ac:dyDescent="0.3">
      <c r="A1342" s="327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 s="2"/>
      <c r="W1342" s="2"/>
    </row>
    <row r="1343" spans="1:23" ht="13" x14ac:dyDescent="0.3">
      <c r="A1343" s="327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 s="2"/>
      <c r="W1343" s="2"/>
    </row>
    <row r="1344" spans="1:23" ht="13" x14ac:dyDescent="0.3">
      <c r="A1344" s="327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 s="2"/>
      <c r="W1344" s="2"/>
    </row>
    <row r="1345" spans="1:23" ht="13" x14ac:dyDescent="0.3">
      <c r="A1345" s="327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 s="2"/>
      <c r="W1345" s="2"/>
    </row>
    <row r="1346" spans="1:23" ht="13" x14ac:dyDescent="0.3">
      <c r="A1346" s="327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 s="2"/>
      <c r="W1346" s="2"/>
    </row>
    <row r="1347" spans="1:23" ht="13" x14ac:dyDescent="0.3">
      <c r="A1347" s="32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 s="2"/>
      <c r="W1347" s="2"/>
    </row>
    <row r="1348" spans="1:23" ht="13" x14ac:dyDescent="0.3">
      <c r="A1348" s="327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 s="2"/>
      <c r="W1348" s="2"/>
    </row>
    <row r="1349" spans="1:23" ht="13" x14ac:dyDescent="0.3">
      <c r="A1349" s="327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 s="2"/>
      <c r="W1349" s="2"/>
    </row>
    <row r="1350" spans="1:23" ht="13" x14ac:dyDescent="0.3">
      <c r="A1350" s="327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 s="2"/>
      <c r="W1350" s="2"/>
    </row>
    <row r="1351" spans="1:23" ht="13" x14ac:dyDescent="0.3">
      <c r="A1351" s="327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 s="2"/>
      <c r="W1351" s="2"/>
    </row>
    <row r="1352" spans="1:23" ht="13" x14ac:dyDescent="0.3">
      <c r="A1352" s="327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 s="2"/>
      <c r="W1352" s="2"/>
    </row>
    <row r="1353" spans="1:23" ht="13" x14ac:dyDescent="0.3">
      <c r="A1353" s="327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 s="2"/>
      <c r="W1353" s="2"/>
    </row>
    <row r="1354" spans="1:23" ht="13" x14ac:dyDescent="0.3">
      <c r="A1354" s="327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 s="2"/>
      <c r="W1354" s="2"/>
    </row>
    <row r="1355" spans="1:23" ht="13" x14ac:dyDescent="0.3">
      <c r="A1355" s="327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 s="2"/>
      <c r="W1355" s="2"/>
    </row>
    <row r="1356" spans="1:23" ht="13" x14ac:dyDescent="0.3">
      <c r="A1356" s="327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 s="2"/>
      <c r="W1356" s="2"/>
    </row>
    <row r="1357" spans="1:23" ht="13" x14ac:dyDescent="0.3">
      <c r="A1357" s="32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 s="2"/>
      <c r="W1357" s="2"/>
    </row>
    <row r="1358" spans="1:23" ht="13" x14ac:dyDescent="0.3">
      <c r="A1358" s="327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 s="2"/>
      <c r="W1358" s="2"/>
    </row>
    <row r="1359" spans="1:23" ht="13" x14ac:dyDescent="0.3">
      <c r="A1359" s="327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 s="2"/>
      <c r="W1359" s="2"/>
    </row>
    <row r="1360" spans="1:23" ht="13" x14ac:dyDescent="0.3">
      <c r="A1360" s="327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 s="2"/>
      <c r="W1360" s="2"/>
    </row>
    <row r="1361" spans="1:23" ht="13" x14ac:dyDescent="0.3">
      <c r="A1361" s="327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 s="2"/>
      <c r="W1361" s="2"/>
    </row>
    <row r="1362" spans="1:23" ht="13" x14ac:dyDescent="0.3">
      <c r="A1362" s="327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 s="2"/>
      <c r="W1362" s="2"/>
    </row>
    <row r="1363" spans="1:23" ht="13" x14ac:dyDescent="0.3">
      <c r="A1363" s="327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 s="2"/>
      <c r="W1363" s="2"/>
    </row>
    <row r="1364" spans="1:23" ht="13" x14ac:dyDescent="0.3">
      <c r="A1364" s="327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 s="2"/>
      <c r="W1364" s="2"/>
    </row>
    <row r="1365" spans="1:23" ht="13" x14ac:dyDescent="0.3">
      <c r="A1365" s="327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 s="2"/>
      <c r="W1365" s="2"/>
    </row>
    <row r="1366" spans="1:23" ht="13" x14ac:dyDescent="0.3">
      <c r="A1366" s="327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 s="2"/>
      <c r="W1366" s="2"/>
    </row>
    <row r="1367" spans="1:23" ht="13" x14ac:dyDescent="0.3">
      <c r="A1367" s="32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 s="2"/>
      <c r="W1367" s="2"/>
    </row>
    <row r="1368" spans="1:23" ht="13" x14ac:dyDescent="0.3">
      <c r="A1368" s="327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 s="2"/>
      <c r="W1368" s="2"/>
    </row>
    <row r="1369" spans="1:23" ht="13" x14ac:dyDescent="0.3">
      <c r="A1369" s="327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 s="2"/>
      <c r="W1369" s="2"/>
    </row>
    <row r="1370" spans="1:23" ht="13" x14ac:dyDescent="0.3">
      <c r="A1370" s="327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 s="2"/>
      <c r="W1370" s="2"/>
    </row>
    <row r="1371" spans="1:23" ht="13" x14ac:dyDescent="0.3">
      <c r="A1371" s="327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 s="2"/>
      <c r="W1371" s="2"/>
    </row>
    <row r="1372" spans="1:23" ht="13" x14ac:dyDescent="0.3">
      <c r="A1372" s="327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 s="2"/>
      <c r="W1372" s="2"/>
    </row>
    <row r="1373" spans="1:23" ht="13" x14ac:dyDescent="0.3">
      <c r="A1373" s="327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 s="2"/>
      <c r="W1373" s="2"/>
    </row>
    <row r="1374" spans="1:23" ht="13" x14ac:dyDescent="0.3">
      <c r="A1374" s="327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 s="2"/>
      <c r="W1374" s="2"/>
    </row>
    <row r="1375" spans="1:23" ht="13" x14ac:dyDescent="0.3">
      <c r="A1375" s="327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 s="2"/>
      <c r="W1375" s="2"/>
    </row>
    <row r="1376" spans="1:23" ht="13" x14ac:dyDescent="0.3">
      <c r="A1376" s="327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 s="2"/>
      <c r="W1376" s="2"/>
    </row>
    <row r="1377" spans="1:23" ht="13" x14ac:dyDescent="0.3">
      <c r="A1377" s="32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 s="2"/>
      <c r="W1377" s="2"/>
    </row>
    <row r="1378" spans="1:23" ht="13" x14ac:dyDescent="0.3">
      <c r="A1378" s="327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 s="2"/>
      <c r="W1378" s="2"/>
    </row>
    <row r="1379" spans="1:23" ht="13" x14ac:dyDescent="0.3">
      <c r="A1379" s="327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 s="2"/>
      <c r="W1379" s="2"/>
    </row>
    <row r="1380" spans="1:23" ht="13" x14ac:dyDescent="0.3">
      <c r="A1380" s="327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 s="2"/>
      <c r="W1380" s="2"/>
    </row>
    <row r="1381" spans="1:23" ht="13" x14ac:dyDescent="0.3">
      <c r="A1381" s="327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 s="2"/>
      <c r="W1381" s="2"/>
    </row>
    <row r="1382" spans="1:23" ht="13" x14ac:dyDescent="0.3">
      <c r="A1382" s="327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 s="2"/>
      <c r="W1382" s="2"/>
    </row>
    <row r="1383" spans="1:23" ht="13" x14ac:dyDescent="0.3">
      <c r="A1383" s="327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 s="2"/>
      <c r="W1383" s="2"/>
    </row>
    <row r="1384" spans="1:23" ht="13" x14ac:dyDescent="0.3">
      <c r="A1384" s="327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 s="2"/>
      <c r="W1384" s="2"/>
    </row>
    <row r="1385" spans="1:23" ht="13" x14ac:dyDescent="0.3">
      <c r="A1385" s="327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 s="2"/>
      <c r="W1385" s="2"/>
    </row>
    <row r="1386" spans="1:23" ht="13" x14ac:dyDescent="0.3">
      <c r="A1386" s="327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 s="2"/>
      <c r="W1386" s="2"/>
    </row>
    <row r="1387" spans="1:23" ht="13" x14ac:dyDescent="0.3">
      <c r="A1387" s="32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 s="2"/>
      <c r="W1387" s="2"/>
    </row>
    <row r="1388" spans="1:23" ht="13" x14ac:dyDescent="0.3">
      <c r="A1388" s="327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 s="2"/>
      <c r="W1388" s="2"/>
    </row>
    <row r="1389" spans="1:23" ht="13" x14ac:dyDescent="0.3">
      <c r="A1389" s="327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 s="2"/>
      <c r="W1389" s="2"/>
    </row>
    <row r="1390" spans="1:23" ht="13" x14ac:dyDescent="0.3">
      <c r="A1390" s="327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 s="2"/>
      <c r="W1390" s="2"/>
    </row>
    <row r="1391" spans="1:23" ht="13" x14ac:dyDescent="0.3">
      <c r="A1391" s="327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 s="2"/>
      <c r="W1391" s="2"/>
    </row>
    <row r="1392" spans="1:23" ht="13" x14ac:dyDescent="0.3">
      <c r="A1392" s="327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 s="2"/>
      <c r="W1392" s="2"/>
    </row>
    <row r="1393" spans="1:23" ht="13" x14ac:dyDescent="0.3">
      <c r="A1393" s="327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 s="2"/>
      <c r="W1393" s="2"/>
    </row>
    <row r="1394" spans="1:23" ht="13" x14ac:dyDescent="0.3">
      <c r="A1394" s="327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 s="2"/>
      <c r="W1394" s="2"/>
    </row>
    <row r="1395" spans="1:23" ht="13" x14ac:dyDescent="0.3">
      <c r="A1395" s="327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 s="2"/>
      <c r="W1395" s="2"/>
    </row>
    <row r="1396" spans="1:23" ht="13" x14ac:dyDescent="0.3">
      <c r="A1396" s="327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 s="2"/>
      <c r="W1396" s="2"/>
    </row>
    <row r="1397" spans="1:23" ht="13" x14ac:dyDescent="0.3">
      <c r="A1397" s="32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 s="2"/>
      <c r="W1397" s="2"/>
    </row>
    <row r="1398" spans="1:23" ht="13" x14ac:dyDescent="0.3">
      <c r="A1398" s="327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 s="2"/>
      <c r="W1398" s="2"/>
    </row>
    <row r="1399" spans="1:23" ht="13" x14ac:dyDescent="0.3">
      <c r="A1399" s="327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 s="2"/>
      <c r="W1399" s="2"/>
    </row>
    <row r="1400" spans="1:23" ht="13" x14ac:dyDescent="0.3">
      <c r="A1400" s="327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 s="2"/>
      <c r="W1400" s="2"/>
    </row>
    <row r="1401" spans="1:23" ht="13" x14ac:dyDescent="0.3">
      <c r="A1401" s="327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 s="2"/>
      <c r="W1401" s="2"/>
    </row>
    <row r="1402" spans="1:23" ht="13" x14ac:dyDescent="0.3">
      <c r="A1402" s="327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 s="2"/>
      <c r="W1402" s="2"/>
    </row>
    <row r="1403" spans="1:23" ht="13" x14ac:dyDescent="0.3">
      <c r="A1403" s="327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 s="2"/>
      <c r="W1403" s="2"/>
    </row>
    <row r="1404" spans="1:23" ht="13" x14ac:dyDescent="0.3">
      <c r="A1404" s="327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 s="2"/>
      <c r="W1404" s="2"/>
    </row>
    <row r="1405" spans="1:23" ht="13" x14ac:dyDescent="0.3">
      <c r="A1405" s="327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 s="2"/>
      <c r="W1405" s="2"/>
    </row>
    <row r="1406" spans="1:23" ht="13" x14ac:dyDescent="0.3">
      <c r="A1406" s="327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 s="2"/>
      <c r="W1406" s="2"/>
    </row>
    <row r="1407" spans="1:23" ht="13" x14ac:dyDescent="0.3">
      <c r="A1407" s="32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 s="2"/>
      <c r="W1407" s="2"/>
    </row>
    <row r="1408" spans="1:23" ht="13" x14ac:dyDescent="0.3">
      <c r="A1408" s="327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 s="2"/>
      <c r="W1408" s="2"/>
    </row>
    <row r="1409" spans="1:23" ht="13" x14ac:dyDescent="0.3">
      <c r="A1409" s="327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 s="2"/>
      <c r="W1409" s="2"/>
    </row>
    <row r="1410" spans="1:23" ht="13" x14ac:dyDescent="0.3">
      <c r="A1410" s="327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 s="2"/>
      <c r="W1410" s="2"/>
    </row>
    <row r="1411" spans="1:23" ht="13" x14ac:dyDescent="0.3">
      <c r="A1411" s="327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 s="2"/>
      <c r="W1411" s="2"/>
    </row>
    <row r="1412" spans="1:23" ht="13" x14ac:dyDescent="0.3">
      <c r="A1412" s="327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 s="2"/>
      <c r="W1412" s="2"/>
    </row>
    <row r="1413" spans="1:23" ht="13" x14ac:dyDescent="0.3">
      <c r="A1413" s="327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 s="2"/>
      <c r="W1413" s="2"/>
    </row>
    <row r="1414" spans="1:23" ht="13" x14ac:dyDescent="0.3">
      <c r="A1414" s="327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 s="2"/>
      <c r="W1414" s="2"/>
    </row>
    <row r="1415" spans="1:23" ht="13" x14ac:dyDescent="0.3">
      <c r="A1415" s="327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 s="2"/>
      <c r="W1415" s="2"/>
    </row>
    <row r="1416" spans="1:23" ht="13" x14ac:dyDescent="0.3">
      <c r="A1416" s="327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 s="2"/>
      <c r="W1416" s="2"/>
    </row>
    <row r="1417" spans="1:23" ht="13" x14ac:dyDescent="0.3">
      <c r="A1417" s="32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 s="2"/>
      <c r="W1417" s="2"/>
    </row>
    <row r="1418" spans="1:23" ht="13" x14ac:dyDescent="0.3">
      <c r="A1418" s="327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 s="2"/>
      <c r="W1418" s="2"/>
    </row>
    <row r="1419" spans="1:23" ht="13" x14ac:dyDescent="0.3">
      <c r="A1419" s="327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 s="2"/>
      <c r="W1419" s="2"/>
    </row>
    <row r="1420" spans="1:23" ht="13" x14ac:dyDescent="0.3">
      <c r="A1420" s="327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 s="2"/>
      <c r="W1420" s="2"/>
    </row>
    <row r="1421" spans="1:23" ht="13" x14ac:dyDescent="0.3">
      <c r="A1421" s="327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 s="2"/>
      <c r="W1421" s="2"/>
    </row>
    <row r="1422" spans="1:23" ht="13" x14ac:dyDescent="0.3">
      <c r="A1422" s="327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 s="2"/>
      <c r="W1422" s="2"/>
    </row>
    <row r="1423" spans="1:23" ht="13" x14ac:dyDescent="0.3">
      <c r="A1423" s="327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 s="2"/>
      <c r="W1423" s="2"/>
    </row>
    <row r="1424" spans="1:23" ht="13" x14ac:dyDescent="0.3">
      <c r="A1424" s="327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 s="2"/>
      <c r="W1424" s="2"/>
    </row>
    <row r="1425" spans="1:23" ht="13" x14ac:dyDescent="0.3">
      <c r="A1425" s="327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 s="2"/>
      <c r="W1425" s="2"/>
    </row>
    <row r="1426" spans="1:23" ht="13" x14ac:dyDescent="0.3">
      <c r="A1426" s="327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 s="2"/>
      <c r="W1426" s="2"/>
    </row>
    <row r="1427" spans="1:23" ht="13" x14ac:dyDescent="0.3">
      <c r="A1427" s="3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 s="2"/>
      <c r="W1427" s="2"/>
    </row>
    <row r="1428" spans="1:23" ht="13" x14ac:dyDescent="0.3">
      <c r="A1428" s="327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 s="2"/>
      <c r="W1428" s="2"/>
    </row>
    <row r="1429" spans="1:23" ht="13" x14ac:dyDescent="0.3">
      <c r="A1429" s="327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 s="2"/>
      <c r="W1429" s="2"/>
    </row>
    <row r="1430" spans="1:23" ht="13" x14ac:dyDescent="0.3">
      <c r="A1430" s="327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 s="2"/>
      <c r="W1430" s="2"/>
    </row>
    <row r="1431" spans="1:23" ht="13" x14ac:dyDescent="0.3">
      <c r="A1431" s="327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 s="2"/>
      <c r="W1431" s="2"/>
    </row>
    <row r="1432" spans="1:23" ht="13" x14ac:dyDescent="0.3">
      <c r="A1432" s="327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 s="2"/>
      <c r="W1432" s="2"/>
    </row>
    <row r="1433" spans="1:23" ht="13" x14ac:dyDescent="0.3">
      <c r="A1433" s="327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 s="2"/>
      <c r="W1433" s="2"/>
    </row>
    <row r="1434" spans="1:23" ht="13" x14ac:dyDescent="0.3">
      <c r="A1434" s="327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 s="2"/>
      <c r="W1434" s="2"/>
    </row>
    <row r="1435" spans="1:23" ht="13" x14ac:dyDescent="0.3">
      <c r="A1435" s="327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 s="2"/>
      <c r="W1435" s="2"/>
    </row>
    <row r="1436" spans="1:23" ht="13" x14ac:dyDescent="0.3">
      <c r="A1436" s="327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 s="2"/>
      <c r="W1436" s="2"/>
    </row>
    <row r="1437" spans="1:23" ht="13" x14ac:dyDescent="0.3">
      <c r="A1437" s="32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 s="2"/>
      <c r="W1437" s="2"/>
    </row>
    <row r="1438" spans="1:23" ht="13" x14ac:dyDescent="0.3">
      <c r="A1438" s="327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 s="2"/>
      <c r="W1438" s="2"/>
    </row>
    <row r="1439" spans="1:23" ht="13" x14ac:dyDescent="0.3">
      <c r="A1439" s="327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 s="2"/>
      <c r="W1439" s="2"/>
    </row>
    <row r="1440" spans="1:23" ht="13" x14ac:dyDescent="0.3">
      <c r="A1440" s="327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 s="2"/>
      <c r="W1440" s="2"/>
    </row>
    <row r="1441" spans="1:23" ht="13" x14ac:dyDescent="0.3">
      <c r="A1441" s="327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 s="2"/>
      <c r="W1441" s="2"/>
    </row>
    <row r="1442" spans="1:23" ht="13" x14ac:dyDescent="0.3">
      <c r="A1442" s="327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 s="2"/>
      <c r="W1442" s="2"/>
    </row>
    <row r="1443" spans="1:23" ht="13" x14ac:dyDescent="0.3">
      <c r="A1443" s="327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 s="2"/>
      <c r="W1443" s="2"/>
    </row>
    <row r="1444" spans="1:23" ht="13" x14ac:dyDescent="0.3">
      <c r="A1444" s="327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 s="2"/>
      <c r="W1444" s="2"/>
    </row>
    <row r="1445" spans="1:23" ht="13" x14ac:dyDescent="0.3">
      <c r="A1445" s="327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 s="2"/>
      <c r="W1445" s="2"/>
    </row>
    <row r="1446" spans="1:23" ht="13" x14ac:dyDescent="0.3">
      <c r="A1446" s="327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 s="2"/>
      <c r="W1446" s="2"/>
    </row>
    <row r="1447" spans="1:23" ht="13" x14ac:dyDescent="0.3">
      <c r="A1447" s="32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 s="2"/>
      <c r="W1447" s="2"/>
    </row>
    <row r="1448" spans="1:23" ht="13" x14ac:dyDescent="0.3">
      <c r="A1448" s="327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 s="2"/>
      <c r="W1448" s="2"/>
    </row>
    <row r="1449" spans="1:23" ht="13" x14ac:dyDescent="0.3">
      <c r="A1449" s="327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 s="2"/>
      <c r="W1449" s="2"/>
    </row>
    <row r="1450" spans="1:23" ht="13" x14ac:dyDescent="0.3">
      <c r="A1450" s="327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 s="2"/>
      <c r="W1450" s="2"/>
    </row>
    <row r="1451" spans="1:23" ht="13" x14ac:dyDescent="0.3">
      <c r="A1451" s="327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 s="2"/>
      <c r="W1451" s="2"/>
    </row>
    <row r="1452" spans="1:23" ht="13" x14ac:dyDescent="0.3">
      <c r="A1452" s="327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 s="2"/>
      <c r="W1452" s="2"/>
    </row>
    <row r="1453" spans="1:23" ht="13" x14ac:dyDescent="0.3">
      <c r="A1453" s="327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 s="2"/>
      <c r="W1453" s="2"/>
    </row>
    <row r="1454" spans="1:23" ht="13" x14ac:dyDescent="0.3">
      <c r="A1454" s="327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 s="2"/>
      <c r="W1454" s="2"/>
    </row>
    <row r="1455" spans="1:23" ht="13" x14ac:dyDescent="0.3">
      <c r="A1455" s="327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 s="2"/>
      <c r="W1455" s="2"/>
    </row>
    <row r="1456" spans="1:23" ht="13" x14ac:dyDescent="0.3">
      <c r="A1456" s="327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 s="2"/>
      <c r="W1456" s="2"/>
    </row>
    <row r="1457" spans="1:23" ht="13" x14ac:dyDescent="0.3">
      <c r="A1457" s="32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 s="2"/>
      <c r="W1457" s="2"/>
    </row>
    <row r="1458" spans="1:23" ht="13" x14ac:dyDescent="0.3">
      <c r="A1458" s="327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 s="2"/>
      <c r="W1458" s="2"/>
    </row>
    <row r="1459" spans="1:23" ht="13" x14ac:dyDescent="0.3">
      <c r="A1459" s="327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 s="2"/>
      <c r="W1459" s="2"/>
    </row>
    <row r="1460" spans="1:23" ht="13" x14ac:dyDescent="0.3">
      <c r="A1460" s="327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 s="2"/>
      <c r="W1460" s="2"/>
    </row>
    <row r="1461" spans="1:23" ht="13" x14ac:dyDescent="0.3">
      <c r="A1461" s="327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 s="2"/>
      <c r="W1461" s="2"/>
    </row>
    <row r="1462" spans="1:23" ht="13" x14ac:dyDescent="0.3">
      <c r="A1462" s="327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 s="2"/>
      <c r="W1462" s="2"/>
    </row>
    <row r="1463" spans="1:23" ht="13" x14ac:dyDescent="0.3">
      <c r="A1463" s="327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 s="2"/>
      <c r="W1463" s="2"/>
    </row>
    <row r="1464" spans="1:23" ht="13" x14ac:dyDescent="0.3">
      <c r="A1464" s="327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 s="2"/>
      <c r="W1464" s="2"/>
    </row>
    <row r="1465" spans="1:23" ht="13" x14ac:dyDescent="0.3">
      <c r="A1465" s="327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 s="2"/>
      <c r="W1465" s="2"/>
    </row>
    <row r="1466" spans="1:23" ht="13" x14ac:dyDescent="0.3">
      <c r="A1466" s="327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 s="2"/>
      <c r="W1466" s="2"/>
    </row>
    <row r="1467" spans="1:23" ht="13" x14ac:dyDescent="0.3">
      <c r="A1467" s="32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 s="2"/>
      <c r="W1467" s="2"/>
    </row>
    <row r="1468" spans="1:23" ht="13" x14ac:dyDescent="0.3">
      <c r="A1468" s="327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 s="2"/>
      <c r="W1468" s="2"/>
    </row>
    <row r="1469" spans="1:23" ht="13" x14ac:dyDescent="0.3">
      <c r="A1469" s="327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 s="2"/>
      <c r="W1469" s="2"/>
    </row>
    <row r="1470" spans="1:23" ht="13" x14ac:dyDescent="0.3">
      <c r="A1470" s="327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 s="2"/>
      <c r="W1470" s="2"/>
    </row>
    <row r="1471" spans="1:23" ht="13" x14ac:dyDescent="0.3">
      <c r="A1471" s="327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 s="2"/>
      <c r="W1471" s="2"/>
    </row>
    <row r="1472" spans="1:23" ht="13" x14ac:dyDescent="0.3">
      <c r="A1472" s="327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 s="2"/>
      <c r="W1472" s="2"/>
    </row>
    <row r="1473" spans="1:23" ht="13" x14ac:dyDescent="0.3">
      <c r="A1473" s="327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 s="2"/>
      <c r="W1473" s="2"/>
    </row>
    <row r="1474" spans="1:23" ht="13" x14ac:dyDescent="0.3">
      <c r="A1474" s="327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 s="2"/>
      <c r="W1474" s="2"/>
    </row>
    <row r="1475" spans="1:23" ht="13" x14ac:dyDescent="0.3">
      <c r="A1475" s="327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 s="2"/>
      <c r="W1475" s="2"/>
    </row>
    <row r="1476" spans="1:23" ht="13" x14ac:dyDescent="0.3">
      <c r="A1476" s="327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 s="2"/>
      <c r="W1476" s="2"/>
    </row>
    <row r="1477" spans="1:23" ht="13" x14ac:dyDescent="0.3">
      <c r="A1477" s="32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 s="2"/>
      <c r="W1477" s="2"/>
    </row>
    <row r="1478" spans="1:23" ht="13" x14ac:dyDescent="0.3">
      <c r="A1478" s="327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 s="2"/>
      <c r="W1478" s="2"/>
    </row>
    <row r="1479" spans="1:23" ht="13" x14ac:dyDescent="0.3">
      <c r="A1479" s="327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 s="2"/>
      <c r="W1479" s="2"/>
    </row>
    <row r="1480" spans="1:23" ht="13" x14ac:dyDescent="0.3">
      <c r="A1480" s="327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 s="2"/>
      <c r="W1480" s="2"/>
    </row>
    <row r="1481" spans="1:23" ht="13" x14ac:dyDescent="0.3">
      <c r="A1481" s="327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 s="2"/>
      <c r="W1481" s="2"/>
    </row>
    <row r="1482" spans="1:23" ht="13" x14ac:dyDescent="0.3">
      <c r="A1482" s="327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 s="2"/>
      <c r="W1482" s="2"/>
    </row>
    <row r="1483" spans="1:23" ht="13" x14ac:dyDescent="0.3">
      <c r="A1483" s="327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 s="2"/>
      <c r="W1483" s="2"/>
    </row>
    <row r="1484" spans="1:23" ht="13" x14ac:dyDescent="0.3">
      <c r="A1484" s="327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 s="2"/>
      <c r="W1484" s="2"/>
    </row>
    <row r="1485" spans="1:23" ht="13" x14ac:dyDescent="0.3">
      <c r="A1485" s="327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 s="2"/>
      <c r="W1485" s="2"/>
    </row>
    <row r="1486" spans="1:23" ht="13" x14ac:dyDescent="0.3">
      <c r="A1486" s="327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 s="2"/>
      <c r="W1486" s="2"/>
    </row>
    <row r="1487" spans="1:23" ht="13" x14ac:dyDescent="0.3">
      <c r="A1487" s="32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 s="2"/>
      <c r="W1487" s="2"/>
    </row>
    <row r="1488" spans="1:23" ht="13" x14ac:dyDescent="0.3">
      <c r="A1488" s="327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 s="2"/>
      <c r="W1488" s="2"/>
    </row>
    <row r="1489" spans="1:23" ht="13" x14ac:dyDescent="0.3">
      <c r="A1489" s="327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 s="2"/>
      <c r="W1489" s="2"/>
    </row>
    <row r="1490" spans="1:23" ht="13" x14ac:dyDescent="0.3">
      <c r="A1490" s="327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 s="2"/>
      <c r="W1490" s="2"/>
    </row>
    <row r="1491" spans="1:23" ht="13" x14ac:dyDescent="0.3">
      <c r="A1491" s="327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 s="2"/>
      <c r="W1491" s="2"/>
    </row>
    <row r="1492" spans="1:23" ht="13" x14ac:dyDescent="0.3">
      <c r="A1492" s="327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 s="2"/>
      <c r="W1492" s="2"/>
    </row>
    <row r="1493" spans="1:23" ht="13" x14ac:dyDescent="0.3">
      <c r="A1493" s="327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 s="2"/>
      <c r="W1493" s="2"/>
    </row>
    <row r="1494" spans="1:23" ht="13" x14ac:dyDescent="0.3">
      <c r="A1494" s="327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 s="2"/>
      <c r="W1494" s="2"/>
    </row>
    <row r="1495" spans="1:23" ht="13" x14ac:dyDescent="0.3">
      <c r="A1495" s="327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 s="2"/>
      <c r="W1495" s="2"/>
    </row>
    <row r="1496" spans="1:23" ht="13" x14ac:dyDescent="0.3">
      <c r="A1496" s="327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 s="2"/>
      <c r="W1496" s="2"/>
    </row>
    <row r="1497" spans="1:23" ht="13" x14ac:dyDescent="0.3">
      <c r="A1497" s="32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 s="2"/>
      <c r="W1497" s="2"/>
    </row>
    <row r="1498" spans="1:23" ht="13" x14ac:dyDescent="0.3">
      <c r="A1498" s="327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 s="2"/>
      <c r="W1498" s="2"/>
    </row>
    <row r="1499" spans="1:23" ht="13" x14ac:dyDescent="0.3">
      <c r="A1499" s="327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 s="2"/>
      <c r="W1499" s="2"/>
    </row>
    <row r="1500" spans="1:23" ht="13" x14ac:dyDescent="0.3">
      <c r="A1500" s="327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 s="2"/>
      <c r="W1500" s="2"/>
    </row>
    <row r="1501" spans="1:23" ht="13" x14ac:dyDescent="0.3">
      <c r="A1501" s="327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 s="2"/>
      <c r="W1501" s="2"/>
    </row>
    <row r="1502" spans="1:23" ht="13" x14ac:dyDescent="0.3">
      <c r="A1502" s="327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 s="2"/>
      <c r="W1502" s="2"/>
    </row>
    <row r="1503" spans="1:23" ht="13" x14ac:dyDescent="0.3">
      <c r="A1503" s="327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 s="2"/>
      <c r="W1503" s="2"/>
    </row>
    <row r="1504" spans="1:23" ht="13" x14ac:dyDescent="0.3">
      <c r="A1504" s="327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 s="2"/>
      <c r="W1504" s="2"/>
    </row>
    <row r="1505" spans="1:23" ht="13" x14ac:dyDescent="0.3">
      <c r="A1505" s="327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 s="2"/>
      <c r="W1505" s="2"/>
    </row>
    <row r="1506" spans="1:23" ht="13" x14ac:dyDescent="0.3">
      <c r="A1506" s="327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 s="2"/>
      <c r="W1506" s="2"/>
    </row>
    <row r="1507" spans="1:23" ht="13" x14ac:dyDescent="0.3">
      <c r="A1507" s="32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 s="2"/>
      <c r="W1507" s="2"/>
    </row>
    <row r="1508" spans="1:23" ht="13" x14ac:dyDescent="0.3">
      <c r="A1508" s="327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 s="2"/>
      <c r="W1508" s="2"/>
    </row>
    <row r="1509" spans="1:23" ht="13" x14ac:dyDescent="0.3">
      <c r="A1509" s="327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 s="2"/>
      <c r="W1509" s="2"/>
    </row>
    <row r="1510" spans="1:23" ht="13" x14ac:dyDescent="0.3">
      <c r="A1510" s="327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 s="2"/>
      <c r="W1510" s="2"/>
    </row>
    <row r="1511" spans="1:23" ht="13" x14ac:dyDescent="0.3">
      <c r="A1511" s="327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 s="2"/>
      <c r="W1511" s="2"/>
    </row>
    <row r="1512" spans="1:23" ht="13" x14ac:dyDescent="0.3">
      <c r="A1512" s="327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 s="2"/>
      <c r="W1512" s="2"/>
    </row>
    <row r="1513" spans="1:23" ht="13" x14ac:dyDescent="0.3">
      <c r="A1513" s="327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 s="2"/>
      <c r="W1513" s="2"/>
    </row>
    <row r="1514" spans="1:23" ht="13" x14ac:dyDescent="0.3">
      <c r="A1514" s="327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 s="2"/>
      <c r="W1514" s="2"/>
    </row>
    <row r="1515" spans="1:23" ht="13" x14ac:dyDescent="0.3">
      <c r="A1515" s="327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 s="2"/>
      <c r="W1515" s="2"/>
    </row>
    <row r="1516" spans="1:23" ht="13" x14ac:dyDescent="0.3">
      <c r="A1516" s="327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 s="2"/>
      <c r="W1516" s="2"/>
    </row>
    <row r="1517" spans="1:23" ht="13" x14ac:dyDescent="0.3">
      <c r="A1517" s="32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 s="2"/>
      <c r="W1517" s="2"/>
    </row>
    <row r="1518" spans="1:23" ht="13" x14ac:dyDescent="0.3">
      <c r="A1518" s="327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 s="2"/>
      <c r="W1518" s="2"/>
    </row>
    <row r="1519" spans="1:23" ht="13" x14ac:dyDescent="0.3">
      <c r="A1519" s="327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 s="2"/>
      <c r="W1519" s="2"/>
    </row>
    <row r="1520" spans="1:23" ht="13" x14ac:dyDescent="0.3">
      <c r="A1520" s="327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 s="2"/>
      <c r="W1520" s="2"/>
    </row>
    <row r="1521" spans="1:23" ht="13" x14ac:dyDescent="0.3">
      <c r="A1521" s="327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 s="2"/>
      <c r="W1521" s="2"/>
    </row>
    <row r="1522" spans="1:23" ht="13" x14ac:dyDescent="0.3">
      <c r="A1522" s="327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 s="2"/>
      <c r="W1522" s="2"/>
    </row>
    <row r="1523" spans="1:23" ht="13" x14ac:dyDescent="0.3">
      <c r="A1523" s="327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 s="2"/>
      <c r="W1523" s="2"/>
    </row>
    <row r="1524" spans="1:23" ht="13" x14ac:dyDescent="0.3">
      <c r="A1524" s="327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 s="2"/>
      <c r="W1524" s="2"/>
    </row>
    <row r="1525" spans="1:23" ht="13" x14ac:dyDescent="0.3">
      <c r="A1525" s="327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 s="2"/>
      <c r="W1525" s="2"/>
    </row>
    <row r="1526" spans="1:23" ht="13" x14ac:dyDescent="0.3">
      <c r="A1526" s="327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 s="2"/>
      <c r="W1526" s="2"/>
    </row>
    <row r="1527" spans="1:23" ht="13" x14ac:dyDescent="0.3">
      <c r="A1527" s="3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 s="2"/>
      <c r="W1527" s="2"/>
    </row>
    <row r="1528" spans="1:23" ht="13" x14ac:dyDescent="0.3">
      <c r="A1528" s="327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 s="2"/>
      <c r="W1528" s="2"/>
    </row>
    <row r="1529" spans="1:23" ht="13" x14ac:dyDescent="0.3">
      <c r="A1529" s="327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 s="2"/>
      <c r="W1529" s="2"/>
    </row>
    <row r="1530" spans="1:23" ht="13" x14ac:dyDescent="0.3">
      <c r="A1530" s="327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 s="2"/>
      <c r="W1530" s="2"/>
    </row>
    <row r="1531" spans="1:23" ht="13" x14ac:dyDescent="0.3">
      <c r="A1531" s="327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 s="2"/>
      <c r="W1531" s="2"/>
    </row>
    <row r="1532" spans="1:23" ht="13" x14ac:dyDescent="0.3">
      <c r="A1532" s="327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 s="2"/>
      <c r="W1532" s="2"/>
    </row>
    <row r="1533" spans="1:23" ht="13" x14ac:dyDescent="0.3">
      <c r="A1533" s="327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 s="2"/>
      <c r="W1533" s="2"/>
    </row>
    <row r="1534" spans="1:23" ht="13" x14ac:dyDescent="0.3">
      <c r="A1534" s="327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 s="2"/>
      <c r="W1534" s="2"/>
    </row>
    <row r="1535" spans="1:23" ht="13" x14ac:dyDescent="0.3">
      <c r="A1535" s="327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 s="2"/>
      <c r="W1535" s="2"/>
    </row>
    <row r="1536" spans="1:23" ht="13" x14ac:dyDescent="0.3">
      <c r="A1536" s="327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 s="2"/>
      <c r="W1536" s="2"/>
    </row>
    <row r="1537" spans="1:23" ht="13" x14ac:dyDescent="0.3">
      <c r="A1537" s="32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 s="2"/>
      <c r="W1537" s="2"/>
    </row>
    <row r="1538" spans="1:23" ht="13" x14ac:dyDescent="0.3">
      <c r="A1538" s="327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 s="2"/>
      <c r="W1538" s="2"/>
    </row>
    <row r="1539" spans="1:23" ht="13" x14ac:dyDescent="0.3">
      <c r="A1539" s="327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 s="2"/>
      <c r="W1539" s="2"/>
    </row>
    <row r="1540" spans="1:23" ht="13" x14ac:dyDescent="0.3">
      <c r="A1540" s="327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 s="2"/>
      <c r="W1540" s="2"/>
    </row>
    <row r="1541" spans="1:23" ht="13" x14ac:dyDescent="0.3">
      <c r="A1541" s="327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 s="2"/>
      <c r="W1541" s="2"/>
    </row>
    <row r="1542" spans="1:23" ht="13" x14ac:dyDescent="0.3">
      <c r="A1542" s="327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 s="2"/>
      <c r="W1542" s="2"/>
    </row>
    <row r="1543" spans="1:23" ht="13" x14ac:dyDescent="0.3">
      <c r="A1543" s="327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 s="2"/>
      <c r="W1543" s="2"/>
    </row>
    <row r="1544" spans="1:23" ht="13" x14ac:dyDescent="0.3">
      <c r="A1544" s="327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 s="2"/>
      <c r="W1544" s="2"/>
    </row>
    <row r="1545" spans="1:23" ht="13" x14ac:dyDescent="0.3">
      <c r="A1545" s="327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 s="2"/>
      <c r="W1545" s="2"/>
    </row>
    <row r="1546" spans="1:23" ht="13" x14ac:dyDescent="0.3">
      <c r="A1546" s="327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 s="2"/>
      <c r="W1546" s="2"/>
    </row>
    <row r="1547" spans="1:23" ht="13" x14ac:dyDescent="0.3">
      <c r="A1547" s="32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 s="2"/>
      <c r="W1547" s="2"/>
    </row>
    <row r="1548" spans="1:23" ht="13" x14ac:dyDescent="0.3">
      <c r="A1548" s="327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 s="2"/>
      <c r="W1548" s="2"/>
    </row>
    <row r="1549" spans="1:23" ht="13" x14ac:dyDescent="0.3">
      <c r="A1549" s="327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 s="2"/>
      <c r="W1549" s="2"/>
    </row>
    <row r="1550" spans="1:23" ht="13" x14ac:dyDescent="0.3">
      <c r="A1550" s="327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 s="2"/>
      <c r="W1550" s="2"/>
    </row>
    <row r="1551" spans="1:23" ht="13" x14ac:dyDescent="0.3">
      <c r="A1551" s="327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 s="2"/>
      <c r="W1551" s="2"/>
    </row>
    <row r="1552" spans="1:23" ht="13" x14ac:dyDescent="0.3">
      <c r="A1552" s="327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 s="2"/>
      <c r="W1552" s="2"/>
    </row>
    <row r="1553" spans="1:23" ht="13" x14ac:dyDescent="0.3">
      <c r="A1553" s="327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 s="2"/>
      <c r="W1553" s="2"/>
    </row>
    <row r="1554" spans="1:23" ht="13" x14ac:dyDescent="0.3">
      <c r="A1554" s="327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 s="2"/>
      <c r="W1554" s="2"/>
    </row>
    <row r="1555" spans="1:23" ht="13" x14ac:dyDescent="0.3">
      <c r="A1555" s="327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 s="2"/>
      <c r="W1555" s="2"/>
    </row>
    <row r="1556" spans="1:23" ht="13" x14ac:dyDescent="0.3">
      <c r="A1556" s="327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 s="2"/>
      <c r="W1556" s="2"/>
    </row>
    <row r="1557" spans="1:23" ht="13" x14ac:dyDescent="0.3">
      <c r="A1557" s="32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 s="2"/>
      <c r="W1557" s="2"/>
    </row>
    <row r="1558" spans="1:23" ht="13" x14ac:dyDescent="0.3">
      <c r="A1558" s="327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 s="2"/>
      <c r="W1558" s="2"/>
    </row>
    <row r="1559" spans="1:23" ht="13" x14ac:dyDescent="0.3">
      <c r="A1559" s="327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 s="2"/>
      <c r="W1559" s="2"/>
    </row>
    <row r="1560" spans="1:23" ht="13" x14ac:dyDescent="0.3">
      <c r="A1560" s="327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 s="2"/>
      <c r="W1560" s="2"/>
    </row>
    <row r="1561" spans="1:23" ht="13" x14ac:dyDescent="0.3">
      <c r="A1561" s="327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 s="2"/>
      <c r="W1561" s="2"/>
    </row>
    <row r="1562" spans="1:23" ht="13" x14ac:dyDescent="0.3">
      <c r="A1562" s="327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 s="2"/>
      <c r="W1562" s="2"/>
    </row>
    <row r="1563" spans="1:23" ht="13" x14ac:dyDescent="0.3">
      <c r="A1563" s="327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 s="2"/>
      <c r="W1563" s="2"/>
    </row>
    <row r="1564" spans="1:23" ht="13" x14ac:dyDescent="0.3">
      <c r="A1564" s="327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 s="2"/>
      <c r="W1564" s="2"/>
    </row>
    <row r="1565" spans="1:23" ht="13" x14ac:dyDescent="0.3">
      <c r="A1565" s="327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 s="2"/>
      <c r="W1565" s="2"/>
    </row>
    <row r="1566" spans="1:23" ht="13" x14ac:dyDescent="0.3">
      <c r="A1566" s="327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 s="2"/>
      <c r="W1566" s="2"/>
    </row>
    <row r="1567" spans="1:23" ht="13" x14ac:dyDescent="0.3">
      <c r="A1567" s="32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 s="2"/>
      <c r="W1567" s="2"/>
    </row>
    <row r="1568" spans="1:23" ht="13" x14ac:dyDescent="0.3">
      <c r="A1568" s="327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 s="2"/>
      <c r="W1568" s="2"/>
    </row>
    <row r="1569" spans="1:23" ht="13" x14ac:dyDescent="0.3">
      <c r="A1569" s="327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 s="2"/>
      <c r="W1569" s="2"/>
    </row>
    <row r="1570" spans="1:23" ht="13" x14ac:dyDescent="0.3">
      <c r="A1570" s="327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 s="2"/>
      <c r="W1570" s="2"/>
    </row>
    <row r="1571" spans="1:23" ht="13" x14ac:dyDescent="0.3">
      <c r="A1571" s="327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 s="2"/>
      <c r="W1571" s="2"/>
    </row>
    <row r="1572" spans="1:23" ht="13" x14ac:dyDescent="0.3">
      <c r="A1572" s="327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 s="2"/>
      <c r="W1572" s="2"/>
    </row>
    <row r="1573" spans="1:23" ht="13" x14ac:dyDescent="0.3">
      <c r="A1573" s="327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 s="2"/>
      <c r="W1573" s="2"/>
    </row>
    <row r="1574" spans="1:23" ht="13" x14ac:dyDescent="0.3">
      <c r="A1574" s="327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 s="2"/>
      <c r="W1574" s="2"/>
    </row>
    <row r="1575" spans="1:23" ht="13" x14ac:dyDescent="0.3">
      <c r="A1575" s="327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 s="2"/>
      <c r="W1575" s="2"/>
    </row>
    <row r="1576" spans="1:23" ht="13" x14ac:dyDescent="0.3">
      <c r="A1576" s="327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 s="2"/>
      <c r="W1576" s="2"/>
    </row>
    <row r="1577" spans="1:23" ht="13" x14ac:dyDescent="0.3">
      <c r="A1577" s="32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 s="2"/>
      <c r="W1577" s="2"/>
    </row>
    <row r="1578" spans="1:23" ht="13" x14ac:dyDescent="0.3">
      <c r="A1578" s="327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 s="2"/>
      <c r="W1578" s="2"/>
    </row>
    <row r="1579" spans="1:23" ht="13" x14ac:dyDescent="0.3">
      <c r="A1579" s="327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 s="2"/>
      <c r="W1579" s="2"/>
    </row>
    <row r="1580" spans="1:23" ht="13" x14ac:dyDescent="0.3">
      <c r="A1580" s="327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 s="2"/>
      <c r="W1580" s="2"/>
    </row>
    <row r="1581" spans="1:23" ht="13" x14ac:dyDescent="0.3">
      <c r="A1581" s="327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 s="2"/>
      <c r="W1581" s="2"/>
    </row>
    <row r="1582" spans="1:23" ht="13" x14ac:dyDescent="0.3">
      <c r="A1582" s="327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 s="2"/>
      <c r="W1582" s="2"/>
    </row>
    <row r="1583" spans="1:23" ht="13" x14ac:dyDescent="0.3">
      <c r="A1583" s="327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 s="2"/>
      <c r="W1583" s="2"/>
    </row>
    <row r="1584" spans="1:23" ht="13" x14ac:dyDescent="0.3">
      <c r="A1584" s="327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 s="2"/>
      <c r="W1584" s="2"/>
    </row>
    <row r="1585" spans="1:23" ht="13" x14ac:dyDescent="0.3">
      <c r="A1585" s="327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 s="2"/>
      <c r="W1585" s="2"/>
    </row>
    <row r="1586" spans="1:23" ht="13" x14ac:dyDescent="0.3">
      <c r="A1586" s="327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 s="2"/>
      <c r="W1586" s="2"/>
    </row>
    <row r="1587" spans="1:23" ht="13" x14ac:dyDescent="0.3">
      <c r="A1587" s="32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 s="2"/>
      <c r="W1587" s="2"/>
    </row>
    <row r="1588" spans="1:23" ht="13" x14ac:dyDescent="0.3">
      <c r="A1588" s="327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 s="2"/>
      <c r="W1588" s="2"/>
    </row>
    <row r="1589" spans="1:23" ht="13" x14ac:dyDescent="0.3">
      <c r="A1589" s="327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 s="2"/>
      <c r="W1589" s="2"/>
    </row>
    <row r="1590" spans="1:23" ht="13" x14ac:dyDescent="0.3">
      <c r="A1590" s="327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 s="2"/>
      <c r="W1590" s="2"/>
    </row>
    <row r="1591" spans="1:23" ht="13" x14ac:dyDescent="0.3">
      <c r="A1591" s="327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 s="2"/>
      <c r="W1591" s="2"/>
    </row>
    <row r="1592" spans="1:23" ht="13" x14ac:dyDescent="0.3">
      <c r="A1592" s="327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 s="2"/>
      <c r="W1592" s="2"/>
    </row>
    <row r="1593" spans="1:23" ht="13" x14ac:dyDescent="0.3">
      <c r="A1593" s="327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 s="2"/>
      <c r="W1593" s="2"/>
    </row>
    <row r="1594" spans="1:23" ht="13" x14ac:dyDescent="0.3">
      <c r="A1594" s="327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 s="2"/>
      <c r="W1594" s="2"/>
    </row>
    <row r="1595" spans="1:23" ht="13" x14ac:dyDescent="0.3">
      <c r="A1595" s="327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 s="2"/>
      <c r="W1595" s="2"/>
    </row>
    <row r="1596" spans="1:23" ht="13" x14ac:dyDescent="0.3">
      <c r="A1596" s="327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 s="2"/>
      <c r="W1596" s="2"/>
    </row>
    <row r="1597" spans="1:23" ht="13" x14ac:dyDescent="0.3">
      <c r="A1597" s="32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 s="2"/>
      <c r="W1597" s="2"/>
    </row>
    <row r="1598" spans="1:23" ht="13" x14ac:dyDescent="0.3">
      <c r="A1598" s="327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 s="2"/>
      <c r="W1598" s="2"/>
    </row>
    <row r="1599" spans="1:23" ht="13" x14ac:dyDescent="0.3">
      <c r="A1599" s="327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 s="2"/>
      <c r="W1599" s="2"/>
    </row>
    <row r="1600" spans="1:23" ht="13" x14ac:dyDescent="0.3">
      <c r="A1600" s="327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 s="2"/>
      <c r="W1600" s="2"/>
    </row>
    <row r="1601" spans="1:23" ht="13" x14ac:dyDescent="0.3">
      <c r="A1601" s="327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 s="2"/>
      <c r="W1601" s="2"/>
    </row>
    <row r="1602" spans="1:23" ht="13" x14ac:dyDescent="0.3">
      <c r="A1602" s="327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 s="2"/>
      <c r="W1602" s="2"/>
    </row>
    <row r="1603" spans="1:23" ht="13" x14ac:dyDescent="0.3">
      <c r="A1603" s="327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 s="2"/>
      <c r="W1603" s="2"/>
    </row>
    <row r="1604" spans="1:23" ht="13" x14ac:dyDescent="0.3">
      <c r="A1604" s="327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 s="2"/>
      <c r="W1604" s="2"/>
    </row>
    <row r="1605" spans="1:23" ht="13" x14ac:dyDescent="0.3">
      <c r="A1605" s="327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 s="2"/>
      <c r="W1605" s="2"/>
    </row>
    <row r="1606" spans="1:23" ht="13" x14ac:dyDescent="0.3">
      <c r="A1606" s="327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 s="2"/>
      <c r="W1606" s="2"/>
    </row>
    <row r="1607" spans="1:23" ht="13" x14ac:dyDescent="0.3">
      <c r="A1607" s="32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 s="2"/>
      <c r="W1607" s="2"/>
    </row>
    <row r="1608" spans="1:23" ht="13" x14ac:dyDescent="0.3">
      <c r="A1608" s="327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 s="2"/>
      <c r="W1608" s="2"/>
    </row>
    <row r="1609" spans="1:23" ht="13" x14ac:dyDescent="0.3">
      <c r="A1609" s="327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 s="2"/>
      <c r="W1609" s="2"/>
    </row>
    <row r="1610" spans="1:23" ht="13" x14ac:dyDescent="0.3">
      <c r="A1610" s="327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 s="2"/>
      <c r="W1610" s="2"/>
    </row>
    <row r="1611" spans="1:23" ht="13" x14ac:dyDescent="0.3">
      <c r="A1611" s="327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 s="2"/>
      <c r="W1611" s="2"/>
    </row>
    <row r="1612" spans="1:23" ht="13" x14ac:dyDescent="0.3">
      <c r="A1612" s="327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 s="2"/>
      <c r="W1612" s="2"/>
    </row>
    <row r="1613" spans="1:23" ht="13" x14ac:dyDescent="0.3">
      <c r="A1613" s="327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 s="2"/>
      <c r="W1613" s="2"/>
    </row>
    <row r="1614" spans="1:23" ht="13" x14ac:dyDescent="0.3">
      <c r="A1614" s="327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 s="2"/>
      <c r="W1614" s="2"/>
    </row>
    <row r="1615" spans="1:23" ht="13" x14ac:dyDescent="0.3">
      <c r="A1615" s="327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 s="2"/>
      <c r="W1615" s="2"/>
    </row>
    <row r="1616" spans="1:23" ht="13" x14ac:dyDescent="0.3">
      <c r="A1616" s="327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 s="2"/>
      <c r="W1616" s="2"/>
    </row>
    <row r="1617" spans="1:23" ht="13" x14ac:dyDescent="0.3">
      <c r="A1617" s="32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 s="2"/>
      <c r="W1617" s="2"/>
    </row>
    <row r="1618" spans="1:23" ht="13" x14ac:dyDescent="0.3">
      <c r="A1618" s="327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 s="2"/>
      <c r="W1618" s="2"/>
    </row>
    <row r="1619" spans="1:23" ht="13" x14ac:dyDescent="0.3">
      <c r="A1619" s="327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 s="2"/>
      <c r="W1619" s="2"/>
    </row>
    <row r="1620" spans="1:23" ht="13" x14ac:dyDescent="0.3">
      <c r="A1620" s="327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 s="2"/>
      <c r="W1620" s="2"/>
    </row>
    <row r="1621" spans="1:23" ht="13" x14ac:dyDescent="0.3">
      <c r="A1621" s="327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 s="2"/>
      <c r="W1621" s="2"/>
    </row>
    <row r="1622" spans="1:23" ht="13" x14ac:dyDescent="0.3">
      <c r="A1622" s="327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 s="2"/>
      <c r="W1622" s="2"/>
    </row>
    <row r="1623" spans="1:23" ht="13" x14ac:dyDescent="0.3">
      <c r="A1623" s="327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 s="2"/>
      <c r="W1623" s="2"/>
    </row>
    <row r="1624" spans="1:23" ht="13" x14ac:dyDescent="0.3">
      <c r="A1624" s="327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 s="2"/>
      <c r="W1624" s="2"/>
    </row>
    <row r="1625" spans="1:23" ht="13" x14ac:dyDescent="0.3">
      <c r="A1625" s="327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 s="2"/>
      <c r="W1625" s="2"/>
    </row>
    <row r="1626" spans="1:23" ht="13" x14ac:dyDescent="0.3">
      <c r="A1626" s="327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 s="2"/>
      <c r="W1626" s="2"/>
    </row>
    <row r="1627" spans="1:23" ht="13" x14ac:dyDescent="0.3">
      <c r="A1627" s="3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 s="2"/>
      <c r="W1627" s="2"/>
    </row>
    <row r="1628" spans="1:23" ht="13" x14ac:dyDescent="0.3">
      <c r="A1628" s="327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 s="2"/>
      <c r="W1628" s="2"/>
    </row>
    <row r="1629" spans="1:23" ht="13" x14ac:dyDescent="0.3">
      <c r="A1629" s="327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 s="2"/>
      <c r="W1629" s="2"/>
    </row>
    <row r="1630" spans="1:23" ht="13" x14ac:dyDescent="0.3">
      <c r="A1630" s="327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 s="2"/>
      <c r="W1630" s="2"/>
    </row>
    <row r="1631" spans="1:23" ht="13" x14ac:dyDescent="0.3">
      <c r="A1631" s="327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 s="2"/>
      <c r="W1631" s="2"/>
    </row>
    <row r="1632" spans="1:23" ht="13" x14ac:dyDescent="0.3">
      <c r="A1632" s="327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 s="2"/>
      <c r="W1632" s="2"/>
    </row>
    <row r="1633" spans="1:23" ht="13" x14ac:dyDescent="0.3">
      <c r="A1633" s="327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 s="2"/>
      <c r="W1633" s="2"/>
    </row>
    <row r="1634" spans="1:23" ht="13" x14ac:dyDescent="0.3">
      <c r="A1634" s="327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 s="2"/>
      <c r="W1634" s="2"/>
    </row>
    <row r="1635" spans="1:23" ht="13" x14ac:dyDescent="0.3">
      <c r="A1635" s="327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 s="2"/>
      <c r="W1635" s="2"/>
    </row>
    <row r="1636" spans="1:23" ht="13" x14ac:dyDescent="0.3">
      <c r="A1636" s="327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 s="2"/>
      <c r="W1636" s="2"/>
    </row>
    <row r="1637" spans="1:23" ht="13" x14ac:dyDescent="0.3">
      <c r="A1637" s="32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 s="2"/>
      <c r="W1637" s="2"/>
    </row>
    <row r="1638" spans="1:23" ht="13" x14ac:dyDescent="0.3">
      <c r="A1638" s="327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 s="2"/>
      <c r="W1638" s="2"/>
    </row>
    <row r="1639" spans="1:23" ht="13" x14ac:dyDescent="0.3">
      <c r="A1639" s="327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 s="2"/>
      <c r="W1639" s="2"/>
    </row>
    <row r="1640" spans="1:23" ht="13" x14ac:dyDescent="0.3">
      <c r="A1640" s="327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 s="2"/>
      <c r="W1640" s="2"/>
    </row>
    <row r="1641" spans="1:23" ht="13" x14ac:dyDescent="0.3">
      <c r="A1641" s="327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 s="2"/>
      <c r="W1641" s="2"/>
    </row>
    <row r="1642" spans="1:23" ht="13" x14ac:dyDescent="0.3">
      <c r="A1642" s="327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 s="2"/>
      <c r="W1642" s="2"/>
    </row>
    <row r="1643" spans="1:23" ht="13" x14ac:dyDescent="0.3">
      <c r="A1643" s="327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 s="2"/>
      <c r="W1643" s="2"/>
    </row>
    <row r="1644" spans="1:23" ht="13" x14ac:dyDescent="0.3">
      <c r="A1644" s="327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 s="2"/>
      <c r="W1644" s="2"/>
    </row>
    <row r="1645" spans="1:23" ht="13" x14ac:dyDescent="0.3">
      <c r="A1645" s="327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 s="2"/>
      <c r="W1645" s="2"/>
    </row>
    <row r="1646" spans="1:23" ht="13" x14ac:dyDescent="0.3">
      <c r="A1646" s="327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 s="2"/>
      <c r="W1646" s="2"/>
    </row>
    <row r="1647" spans="1:23" ht="13" x14ac:dyDescent="0.3">
      <c r="A1647" s="32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 s="2"/>
      <c r="W1647" s="2"/>
    </row>
    <row r="1648" spans="1:23" ht="13" x14ac:dyDescent="0.3">
      <c r="A1648" s="327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 s="2"/>
      <c r="W1648" s="2"/>
    </row>
    <row r="1649" spans="1:23" ht="13" x14ac:dyDescent="0.3">
      <c r="A1649" s="327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 s="2"/>
      <c r="W1649" s="2"/>
    </row>
    <row r="1650" spans="1:23" ht="13" x14ac:dyDescent="0.3">
      <c r="A1650" s="327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 s="2"/>
      <c r="W1650" s="2"/>
    </row>
    <row r="1651" spans="1:23" ht="13" x14ac:dyDescent="0.3">
      <c r="A1651" s="327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 s="2"/>
      <c r="W1651" s="2"/>
    </row>
    <row r="1652" spans="1:23" ht="13" x14ac:dyDescent="0.3">
      <c r="A1652" s="327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 s="2"/>
      <c r="W1652" s="2"/>
    </row>
    <row r="1653" spans="1:23" ht="13" x14ac:dyDescent="0.3">
      <c r="A1653" s="327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 s="2"/>
      <c r="W1653" s="2"/>
    </row>
    <row r="1654" spans="1:23" ht="13" x14ac:dyDescent="0.3">
      <c r="A1654" s="327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 s="2"/>
      <c r="W1654" s="2"/>
    </row>
    <row r="1655" spans="1:23" ht="13" x14ac:dyDescent="0.3">
      <c r="A1655" s="327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 s="2"/>
      <c r="W1655" s="2"/>
    </row>
    <row r="1656" spans="1:23" ht="13" x14ac:dyDescent="0.3">
      <c r="A1656" s="327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 s="2"/>
      <c r="W1656" s="2"/>
    </row>
    <row r="1657" spans="1:23" ht="13" x14ac:dyDescent="0.3">
      <c r="A1657" s="32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 s="2"/>
      <c r="W1657" s="2"/>
    </row>
    <row r="1658" spans="1:23" ht="13" x14ac:dyDescent="0.3">
      <c r="A1658" s="327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 s="2"/>
      <c r="W1658" s="2"/>
    </row>
    <row r="1659" spans="1:23" ht="13" x14ac:dyDescent="0.3">
      <c r="A1659" s="327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 s="2"/>
      <c r="W1659" s="2"/>
    </row>
    <row r="1660" spans="1:23" ht="13" x14ac:dyDescent="0.3">
      <c r="A1660" s="327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 s="2"/>
      <c r="W1660" s="2"/>
    </row>
    <row r="1661" spans="1:23" ht="13" x14ac:dyDescent="0.3">
      <c r="A1661" s="327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 s="2"/>
      <c r="W1661" s="2"/>
    </row>
    <row r="1662" spans="1:23" ht="13" x14ac:dyDescent="0.3">
      <c r="A1662" s="327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 s="2"/>
      <c r="W1662" s="2"/>
    </row>
    <row r="1663" spans="1:23" ht="13" x14ac:dyDescent="0.3">
      <c r="A1663" s="327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 s="2"/>
      <c r="W1663" s="2"/>
    </row>
    <row r="1664" spans="1:23" ht="13" x14ac:dyDescent="0.3">
      <c r="A1664" s="327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 s="2"/>
      <c r="W1664" s="2"/>
    </row>
    <row r="1665" spans="1:23" ht="13" x14ac:dyDescent="0.3">
      <c r="A1665" s="327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 s="2"/>
      <c r="W1665" s="2"/>
    </row>
    <row r="1666" spans="1:23" ht="13" x14ac:dyDescent="0.3">
      <c r="A1666" s="327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 s="2"/>
      <c r="W1666" s="2"/>
    </row>
    <row r="1667" spans="1:23" ht="13" x14ac:dyDescent="0.3">
      <c r="A1667" s="32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 s="2"/>
      <c r="W1667" s="2"/>
    </row>
    <row r="1668" spans="1:23" ht="13" x14ac:dyDescent="0.3">
      <c r="A1668" s="327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 s="2"/>
      <c r="W1668" s="2"/>
    </row>
    <row r="1669" spans="1:23" ht="13" x14ac:dyDescent="0.3">
      <c r="A1669" s="327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 s="2"/>
      <c r="W1669" s="2"/>
    </row>
    <row r="1670" spans="1:23" ht="13" x14ac:dyDescent="0.3">
      <c r="A1670" s="327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 s="2"/>
      <c r="W1670" s="2"/>
    </row>
    <row r="1671" spans="1:23" ht="13" x14ac:dyDescent="0.3">
      <c r="A1671" s="327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 s="2"/>
      <c r="W1671" s="2"/>
    </row>
    <row r="1672" spans="1:23" ht="13" x14ac:dyDescent="0.3">
      <c r="A1672" s="327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 s="2"/>
      <c r="W1672" s="2"/>
    </row>
    <row r="1673" spans="1:23" ht="13" x14ac:dyDescent="0.3">
      <c r="A1673" s="327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 s="2"/>
      <c r="W1673" s="2"/>
    </row>
    <row r="1674" spans="1:23" ht="13" x14ac:dyDescent="0.3">
      <c r="A1674" s="327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 s="2"/>
      <c r="W1674" s="2"/>
    </row>
    <row r="1675" spans="1:23" ht="13" x14ac:dyDescent="0.3">
      <c r="A1675" s="327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 s="2"/>
      <c r="W1675" s="2"/>
    </row>
    <row r="1676" spans="1:23" ht="13" x14ac:dyDescent="0.3">
      <c r="A1676" s="327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 s="2"/>
      <c r="W1676" s="2"/>
    </row>
    <row r="1677" spans="1:23" ht="13" x14ac:dyDescent="0.3">
      <c r="A1677" s="32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 s="2"/>
      <c r="W1677" s="2"/>
    </row>
    <row r="1678" spans="1:23" ht="13" x14ac:dyDescent="0.3">
      <c r="A1678" s="327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 s="2"/>
      <c r="W1678" s="2"/>
    </row>
    <row r="1679" spans="1:23" ht="13" x14ac:dyDescent="0.3">
      <c r="A1679" s="327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 s="2"/>
      <c r="W1679" s="2"/>
    </row>
    <row r="1680" spans="1:23" ht="13" x14ac:dyDescent="0.3">
      <c r="A1680" s="327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 s="2"/>
      <c r="W1680" s="2"/>
    </row>
    <row r="1681" spans="1:23" ht="13" x14ac:dyDescent="0.3">
      <c r="A1681" s="327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 s="2"/>
      <c r="W1681" s="2"/>
    </row>
    <row r="1682" spans="1:23" ht="13" x14ac:dyDescent="0.3">
      <c r="A1682" s="327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 s="2"/>
      <c r="W1682" s="2"/>
    </row>
    <row r="1683" spans="1:23" ht="13" x14ac:dyDescent="0.3">
      <c r="A1683" s="327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 s="2"/>
      <c r="W1683" s="2"/>
    </row>
    <row r="1684" spans="1:23" ht="13" x14ac:dyDescent="0.3">
      <c r="A1684" s="327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 s="2"/>
      <c r="W1684" s="2"/>
    </row>
    <row r="1685" spans="1:23" ht="13" x14ac:dyDescent="0.3">
      <c r="A1685" s="327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 s="2"/>
      <c r="W1685" s="2"/>
    </row>
    <row r="1686" spans="1:23" ht="13" x14ac:dyDescent="0.3">
      <c r="A1686" s="327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 s="2"/>
      <c r="W1686" s="2"/>
    </row>
    <row r="1687" spans="1:23" ht="13" x14ac:dyDescent="0.3">
      <c r="A1687" s="32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 s="2"/>
      <c r="W1687" s="2"/>
    </row>
    <row r="1688" spans="1:23" ht="13" x14ac:dyDescent="0.3">
      <c r="A1688" s="327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 s="2"/>
      <c r="W1688" s="2"/>
    </row>
    <row r="1689" spans="1:23" ht="13" x14ac:dyDescent="0.3">
      <c r="A1689" s="327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 s="2"/>
      <c r="W1689" s="2"/>
    </row>
    <row r="1690" spans="1:23" ht="13" x14ac:dyDescent="0.3">
      <c r="A1690" s="327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 s="2"/>
      <c r="W1690" s="2"/>
    </row>
    <row r="1691" spans="1:23" ht="13" x14ac:dyDescent="0.3">
      <c r="A1691" s="327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 s="2"/>
      <c r="W1691" s="2"/>
    </row>
    <row r="1692" spans="1:23" ht="13" x14ac:dyDescent="0.3">
      <c r="A1692" s="327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 s="2"/>
      <c r="W1692" s="2"/>
    </row>
    <row r="1693" spans="1:23" ht="13" x14ac:dyDescent="0.3">
      <c r="A1693" s="327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 s="2"/>
      <c r="W1693" s="2"/>
    </row>
    <row r="1694" spans="1:23" ht="13" x14ac:dyDescent="0.3">
      <c r="A1694" s="327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 s="2"/>
      <c r="W1694" s="2"/>
    </row>
    <row r="1695" spans="1:23" ht="13" x14ac:dyDescent="0.3">
      <c r="A1695" s="327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 s="2"/>
      <c r="W1695" s="2"/>
    </row>
    <row r="1696" spans="1:23" ht="13" x14ac:dyDescent="0.3">
      <c r="A1696" s="327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 s="2"/>
      <c r="W1696" s="2"/>
    </row>
    <row r="1697" spans="1:23" ht="13" x14ac:dyDescent="0.3">
      <c r="A1697" s="32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 s="2"/>
      <c r="W1697" s="2"/>
    </row>
    <row r="1698" spans="1:23" ht="13" x14ac:dyDescent="0.3">
      <c r="A1698" s="327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 s="2"/>
      <c r="W1698" s="2"/>
    </row>
    <row r="1699" spans="1:23" ht="13" x14ac:dyDescent="0.3">
      <c r="A1699" s="327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 s="2"/>
      <c r="W1699" s="2"/>
    </row>
    <row r="1700" spans="1:23" ht="13" x14ac:dyDescent="0.3">
      <c r="A1700" s="327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 s="2"/>
      <c r="W1700" s="2"/>
    </row>
    <row r="1701" spans="1:23" ht="13" x14ac:dyDescent="0.3">
      <c r="A1701" s="327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 s="2"/>
      <c r="W1701" s="2"/>
    </row>
    <row r="1702" spans="1:23" ht="13" x14ac:dyDescent="0.3">
      <c r="A1702" s="327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 s="2"/>
      <c r="W1702" s="2"/>
    </row>
    <row r="1703" spans="1:23" ht="13" x14ac:dyDescent="0.3">
      <c r="A1703" s="327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 s="2"/>
      <c r="W1703" s="2"/>
    </row>
    <row r="1704" spans="1:23" ht="13" x14ac:dyDescent="0.3">
      <c r="A1704" s="327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 s="2"/>
      <c r="W1704" s="2"/>
    </row>
    <row r="1705" spans="1:23" ht="13" x14ac:dyDescent="0.3">
      <c r="A1705" s="327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 s="2"/>
      <c r="W1705" s="2"/>
    </row>
    <row r="1706" spans="1:23" ht="13" x14ac:dyDescent="0.3">
      <c r="A1706" s="327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 s="2"/>
      <c r="W1706" s="2"/>
    </row>
    <row r="1707" spans="1:23" ht="13" x14ac:dyDescent="0.3">
      <c r="A1707" s="32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 s="2"/>
      <c r="W1707" s="2"/>
    </row>
    <row r="1708" spans="1:23" ht="13" x14ac:dyDescent="0.3">
      <c r="A1708" s="327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 s="2"/>
      <c r="W1708" s="2"/>
    </row>
    <row r="1709" spans="1:23" ht="13" x14ac:dyDescent="0.3">
      <c r="A1709" s="327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 s="2"/>
      <c r="W1709" s="2"/>
    </row>
    <row r="1710" spans="1:23" ht="13" x14ac:dyDescent="0.3">
      <c r="A1710" s="327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 s="2"/>
      <c r="W1710" s="2"/>
    </row>
    <row r="1711" spans="1:23" ht="13" x14ac:dyDescent="0.3">
      <c r="A1711" s="327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 s="2"/>
      <c r="W1711" s="2"/>
    </row>
    <row r="1712" spans="1:23" ht="13" x14ac:dyDescent="0.3">
      <c r="A1712" s="327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 s="2"/>
      <c r="W1712" s="2"/>
    </row>
    <row r="1713" spans="1:23" ht="13" x14ac:dyDescent="0.3">
      <c r="A1713" s="327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 s="2"/>
      <c r="W1713" s="2"/>
    </row>
    <row r="1714" spans="1:23" ht="13" x14ac:dyDescent="0.3">
      <c r="A1714" s="327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 s="2"/>
      <c r="W1714" s="2"/>
    </row>
    <row r="1715" spans="1:23" ht="13" x14ac:dyDescent="0.3">
      <c r="A1715" s="327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 s="2"/>
      <c r="W1715" s="2"/>
    </row>
    <row r="1716" spans="1:23" ht="13" x14ac:dyDescent="0.3">
      <c r="A1716" s="327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 s="2"/>
      <c r="W1716" s="2"/>
    </row>
    <row r="1717" spans="1:23" ht="13" x14ac:dyDescent="0.3">
      <c r="A1717" s="32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 s="2"/>
      <c r="W1717" s="2"/>
    </row>
    <row r="1718" spans="1:23" ht="13" x14ac:dyDescent="0.3">
      <c r="A1718" s="327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 s="2"/>
      <c r="W1718" s="2"/>
    </row>
    <row r="1719" spans="1:23" ht="13" x14ac:dyDescent="0.3">
      <c r="A1719" s="327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 s="2"/>
      <c r="W1719" s="2"/>
    </row>
    <row r="1720" spans="1:23" ht="13" x14ac:dyDescent="0.3">
      <c r="A1720" s="327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 s="2"/>
      <c r="W1720" s="2"/>
    </row>
    <row r="1721" spans="1:23" ht="13" x14ac:dyDescent="0.3">
      <c r="A1721" s="327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 s="2"/>
      <c r="W1721" s="2"/>
    </row>
    <row r="1722" spans="1:23" ht="13" x14ac:dyDescent="0.3">
      <c r="A1722" s="327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 s="2"/>
      <c r="W1722" s="2"/>
    </row>
    <row r="1723" spans="1:23" ht="13" x14ac:dyDescent="0.3">
      <c r="A1723" s="327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 s="2"/>
      <c r="W1723" s="2"/>
    </row>
    <row r="1724" spans="1:23" ht="13" x14ac:dyDescent="0.3">
      <c r="A1724" s="327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 s="2"/>
      <c r="W1724" s="2"/>
    </row>
    <row r="1725" spans="1:23" ht="13" x14ac:dyDescent="0.3">
      <c r="A1725" s="327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 s="2"/>
      <c r="W1725" s="2"/>
    </row>
    <row r="1726" spans="1:23" ht="13" x14ac:dyDescent="0.3">
      <c r="A1726" s="327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 s="2"/>
      <c r="W1726" s="2"/>
    </row>
    <row r="1727" spans="1:23" ht="13" x14ac:dyDescent="0.3">
      <c r="A1727" s="3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 s="2"/>
      <c r="W1727" s="2"/>
    </row>
    <row r="1728" spans="1:23" ht="13" x14ac:dyDescent="0.3">
      <c r="A1728" s="327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 s="2"/>
      <c r="W1728" s="2"/>
    </row>
    <row r="1729" spans="1:23" ht="13" x14ac:dyDescent="0.3">
      <c r="A1729" s="327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 s="2"/>
      <c r="W1729" s="2"/>
    </row>
    <row r="1730" spans="1:23" ht="13" x14ac:dyDescent="0.3">
      <c r="A1730" s="327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 s="2"/>
      <c r="W1730" s="2"/>
    </row>
    <row r="1731" spans="1:23" ht="13" x14ac:dyDescent="0.3">
      <c r="A1731" s="327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 s="2"/>
      <c r="W1731" s="2"/>
    </row>
    <row r="1732" spans="1:23" ht="13" x14ac:dyDescent="0.3">
      <c r="A1732" s="327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 s="2"/>
      <c r="W1732" s="2"/>
    </row>
    <row r="1733" spans="1:23" ht="13" x14ac:dyDescent="0.3">
      <c r="A1733" s="327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 s="2"/>
      <c r="W1733" s="2"/>
    </row>
    <row r="1734" spans="1:23" ht="13" x14ac:dyDescent="0.3">
      <c r="A1734" s="327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 s="2"/>
      <c r="W1734" s="2"/>
    </row>
    <row r="1735" spans="1:23" ht="13" x14ac:dyDescent="0.3">
      <c r="A1735" s="327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 s="2"/>
      <c r="W1735" s="2"/>
    </row>
    <row r="1736" spans="1:23" ht="13" x14ac:dyDescent="0.3">
      <c r="A1736" s="327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 s="2"/>
      <c r="W1736" s="2"/>
    </row>
    <row r="1737" spans="1:23" ht="13" x14ac:dyDescent="0.3">
      <c r="A1737" s="32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 s="2"/>
      <c r="W1737" s="2"/>
    </row>
    <row r="1738" spans="1:23" ht="13" x14ac:dyDescent="0.3">
      <c r="A1738" s="327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 s="2"/>
      <c r="W1738" s="2"/>
    </row>
    <row r="1739" spans="1:23" ht="13" x14ac:dyDescent="0.3">
      <c r="A1739" s="327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 s="2"/>
      <c r="W1739" s="2"/>
    </row>
    <row r="1740" spans="1:23" ht="13" x14ac:dyDescent="0.3">
      <c r="A1740" s="327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 s="2"/>
      <c r="W1740" s="2"/>
    </row>
    <row r="1741" spans="1:23" ht="13" x14ac:dyDescent="0.3">
      <c r="A1741" s="327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 s="2"/>
      <c r="W1741" s="2"/>
    </row>
    <row r="1742" spans="1:23" ht="13" x14ac:dyDescent="0.3">
      <c r="A1742" s="327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 s="2"/>
      <c r="W1742" s="2"/>
    </row>
    <row r="1743" spans="1:23" ht="13" x14ac:dyDescent="0.3">
      <c r="A1743" s="327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 s="2"/>
      <c r="W1743" s="2"/>
    </row>
    <row r="1744" spans="1:23" ht="13" x14ac:dyDescent="0.3">
      <c r="A1744" s="327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 s="2"/>
      <c r="W1744" s="2"/>
    </row>
    <row r="1745" spans="1:23" ht="13" x14ac:dyDescent="0.3">
      <c r="A1745" s="327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 s="2"/>
      <c r="W1745" s="2"/>
    </row>
    <row r="1746" spans="1:23" ht="13" x14ac:dyDescent="0.3">
      <c r="A1746" s="327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 s="2"/>
      <c r="W1746" s="2"/>
    </row>
    <row r="1747" spans="1:23" ht="13" x14ac:dyDescent="0.3">
      <c r="A1747" s="32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 s="2"/>
      <c r="W1747" s="2"/>
    </row>
    <row r="1748" spans="1:23" ht="13" x14ac:dyDescent="0.3">
      <c r="A1748" s="327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 s="2"/>
      <c r="W1748" s="2"/>
    </row>
    <row r="1749" spans="1:23" ht="13" x14ac:dyDescent="0.3">
      <c r="A1749" s="327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 s="2"/>
      <c r="W1749" s="2"/>
    </row>
    <row r="1750" spans="1:23" ht="13" x14ac:dyDescent="0.3">
      <c r="A1750" s="327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 s="2"/>
      <c r="W1750" s="2"/>
    </row>
    <row r="1751" spans="1:23" ht="13" x14ac:dyDescent="0.3">
      <c r="A1751" s="327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 s="2"/>
      <c r="W1751" s="2"/>
    </row>
    <row r="1752" spans="1:23" ht="13" x14ac:dyDescent="0.3">
      <c r="A1752" s="327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 s="2"/>
      <c r="W1752" s="2"/>
    </row>
    <row r="1753" spans="1:23" ht="13" x14ac:dyDescent="0.3">
      <c r="A1753" s="327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 s="2"/>
      <c r="W1753" s="2"/>
    </row>
    <row r="1754" spans="1:23" ht="13" x14ac:dyDescent="0.3">
      <c r="A1754" s="327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 s="2"/>
      <c r="W1754" s="2"/>
    </row>
    <row r="1755" spans="1:23" ht="13" x14ac:dyDescent="0.3">
      <c r="A1755" s="327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 s="2"/>
      <c r="W1755" s="2"/>
    </row>
    <row r="1756" spans="1:23" ht="13" x14ac:dyDescent="0.3">
      <c r="A1756" s="327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 s="2"/>
      <c r="W1756" s="2"/>
    </row>
    <row r="1757" spans="1:23" ht="13" x14ac:dyDescent="0.3">
      <c r="A1757" s="32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 s="2"/>
      <c r="W1757" s="2"/>
    </row>
    <row r="1758" spans="1:23" ht="13" x14ac:dyDescent="0.3">
      <c r="A1758" s="327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 s="2"/>
      <c r="W1758" s="2"/>
    </row>
    <row r="1759" spans="1:23" ht="13" x14ac:dyDescent="0.3">
      <c r="A1759" s="327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 s="2"/>
      <c r="W1759" s="2"/>
    </row>
    <row r="1760" spans="1:23" ht="13" x14ac:dyDescent="0.3">
      <c r="A1760" s="327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 s="2"/>
      <c r="W1760" s="2"/>
    </row>
    <row r="1761" spans="1:23" ht="13" x14ac:dyDescent="0.3">
      <c r="A1761" s="327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 s="2"/>
      <c r="W1761" s="2"/>
    </row>
    <row r="1762" spans="1:23" ht="13" x14ac:dyDescent="0.3">
      <c r="A1762" s="327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 s="2"/>
      <c r="W1762" s="2"/>
    </row>
    <row r="1763" spans="1:23" ht="13" x14ac:dyDescent="0.3">
      <c r="A1763" s="327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 s="2"/>
      <c r="W1763" s="2"/>
    </row>
    <row r="1764" spans="1:23" ht="13" x14ac:dyDescent="0.3">
      <c r="A1764" s="327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 s="2"/>
      <c r="W1764" s="2"/>
    </row>
    <row r="1765" spans="1:23" ht="13" x14ac:dyDescent="0.3">
      <c r="A1765" s="327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 s="2"/>
      <c r="W1765" s="2"/>
    </row>
    <row r="1766" spans="1:23" ht="13" x14ac:dyDescent="0.3">
      <c r="A1766" s="327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 s="2"/>
      <c r="W1766" s="2"/>
    </row>
    <row r="1767" spans="1:23" ht="13" x14ac:dyDescent="0.3">
      <c r="A1767" s="32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 s="2"/>
      <c r="W1767" s="2"/>
    </row>
    <row r="1768" spans="1:23" ht="13" x14ac:dyDescent="0.3">
      <c r="A1768" s="327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 s="2"/>
      <c r="W1768" s="2"/>
    </row>
    <row r="1769" spans="1:23" ht="13" x14ac:dyDescent="0.3">
      <c r="A1769" s="327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 s="2"/>
      <c r="W1769" s="2"/>
    </row>
    <row r="1770" spans="1:23" ht="13" x14ac:dyDescent="0.3">
      <c r="A1770" s="327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 s="2"/>
      <c r="W1770" s="2"/>
    </row>
    <row r="1771" spans="1:23" ht="13" x14ac:dyDescent="0.3">
      <c r="A1771" s="327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 s="2"/>
      <c r="W1771" s="2"/>
    </row>
    <row r="1772" spans="1:23" ht="13" x14ac:dyDescent="0.3">
      <c r="A1772" s="327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 s="2"/>
      <c r="W1772" s="2"/>
    </row>
    <row r="1773" spans="1:23" ht="13" x14ac:dyDescent="0.3">
      <c r="A1773" s="327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 s="2"/>
      <c r="W1773" s="2"/>
    </row>
    <row r="1774" spans="1:23" ht="13" x14ac:dyDescent="0.3">
      <c r="A1774" s="327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 s="2"/>
      <c r="W1774" s="2"/>
    </row>
    <row r="1775" spans="1:23" ht="13" x14ac:dyDescent="0.3">
      <c r="A1775" s="327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 s="2"/>
      <c r="W1775" s="2"/>
    </row>
    <row r="1776" spans="1:23" ht="13" x14ac:dyDescent="0.3">
      <c r="A1776" s="327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 s="2"/>
      <c r="W1776" s="2"/>
    </row>
    <row r="1777" spans="1:23" ht="13" x14ac:dyDescent="0.3">
      <c r="A1777" s="32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 s="2"/>
      <c r="W1777" s="2"/>
    </row>
    <row r="1778" spans="1:23" ht="13" x14ac:dyDescent="0.3">
      <c r="A1778" s="327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 s="2"/>
      <c r="W1778" s="2"/>
    </row>
    <row r="1779" spans="1:23" ht="13" x14ac:dyDescent="0.3">
      <c r="A1779" s="327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 s="2"/>
      <c r="W1779" s="2"/>
    </row>
    <row r="1780" spans="1:23" ht="13" x14ac:dyDescent="0.3">
      <c r="A1780" s="327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 s="2"/>
      <c r="W1780" s="2"/>
    </row>
    <row r="1781" spans="1:23" ht="13" x14ac:dyDescent="0.3">
      <c r="A1781" s="327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 s="2"/>
      <c r="W1781" s="2"/>
    </row>
    <row r="1782" spans="1:23" ht="13" x14ac:dyDescent="0.3">
      <c r="A1782" s="327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 s="2"/>
      <c r="W1782" s="2"/>
    </row>
    <row r="1783" spans="1:23" ht="13" x14ac:dyDescent="0.3">
      <c r="A1783" s="327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 s="2"/>
      <c r="W1783" s="2"/>
    </row>
    <row r="1784" spans="1:23" ht="13" x14ac:dyDescent="0.3">
      <c r="A1784" s="327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 s="2"/>
      <c r="W1784" s="2"/>
    </row>
    <row r="1785" spans="1:23" ht="13" x14ac:dyDescent="0.3">
      <c r="A1785" s="327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 s="2"/>
      <c r="W1785" s="2"/>
    </row>
    <row r="1786" spans="1:23" ht="13" x14ac:dyDescent="0.3">
      <c r="A1786" s="327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 s="2"/>
      <c r="W1786" s="2"/>
    </row>
    <row r="1787" spans="1:23" ht="13" x14ac:dyDescent="0.3">
      <c r="A1787" s="32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 s="2"/>
      <c r="W1787" s="2"/>
    </row>
    <row r="1788" spans="1:23" ht="13" x14ac:dyDescent="0.3">
      <c r="A1788" s="327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 s="2"/>
      <c r="W1788" s="2"/>
    </row>
    <row r="1789" spans="1:23" ht="13" x14ac:dyDescent="0.3">
      <c r="A1789" s="327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 s="2"/>
      <c r="W1789" s="2"/>
    </row>
    <row r="1790" spans="1:23" ht="13" x14ac:dyDescent="0.3">
      <c r="A1790" s="327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 s="2"/>
      <c r="W1790" s="2"/>
    </row>
    <row r="1791" spans="1:23" ht="13" x14ac:dyDescent="0.3">
      <c r="A1791" s="327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 s="2"/>
      <c r="W1791" s="2"/>
    </row>
    <row r="1792" spans="1:23" ht="13" x14ac:dyDescent="0.3">
      <c r="A1792" s="327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 s="2"/>
      <c r="W1792" s="2"/>
    </row>
    <row r="1793" spans="1:23" ht="13" x14ac:dyDescent="0.3">
      <c r="A1793" s="327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 s="2"/>
      <c r="W1793" s="2"/>
    </row>
    <row r="1794" spans="1:23" ht="13" x14ac:dyDescent="0.3">
      <c r="A1794" s="327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 s="2"/>
      <c r="W1794" s="2"/>
    </row>
    <row r="1795" spans="1:23" ht="13" x14ac:dyDescent="0.3">
      <c r="A1795" s="327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 s="2"/>
      <c r="W1795" s="2"/>
    </row>
    <row r="1796" spans="1:23" ht="13" x14ac:dyDescent="0.3">
      <c r="A1796" s="327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 s="2"/>
      <c r="W1796" s="2"/>
    </row>
    <row r="1797" spans="1:23" ht="13" x14ac:dyDescent="0.3">
      <c r="A1797" s="32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 s="2"/>
      <c r="W1797" s="2"/>
    </row>
    <row r="1798" spans="1:23" ht="13" x14ac:dyDescent="0.3">
      <c r="A1798" s="327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 s="2"/>
      <c r="W1798" s="2"/>
    </row>
    <row r="1799" spans="1:23" ht="13" x14ac:dyDescent="0.3">
      <c r="A1799" s="327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 s="2"/>
      <c r="W1799" s="2"/>
    </row>
    <row r="1800" spans="1:23" ht="13" x14ac:dyDescent="0.3">
      <c r="A1800" s="327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 s="2"/>
      <c r="W1800" s="2"/>
    </row>
    <row r="1801" spans="1:23" ht="13" x14ac:dyDescent="0.3">
      <c r="A1801" s="327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 s="2"/>
      <c r="W1801" s="2"/>
    </row>
    <row r="1802" spans="1:23" ht="13" x14ac:dyDescent="0.3">
      <c r="A1802" s="327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 s="2"/>
      <c r="W1802" s="2"/>
    </row>
    <row r="1803" spans="1:23" ht="13" x14ac:dyDescent="0.3">
      <c r="A1803" s="327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 s="2"/>
      <c r="W1803" s="2"/>
    </row>
    <row r="1804" spans="1:23" ht="13" x14ac:dyDescent="0.3">
      <c r="A1804" s="327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 s="2"/>
      <c r="W1804" s="2"/>
    </row>
    <row r="1805" spans="1:23" ht="13" x14ac:dyDescent="0.3">
      <c r="A1805" s="327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 s="2"/>
      <c r="W1805" s="2"/>
    </row>
    <row r="1806" spans="1:23" ht="13" x14ac:dyDescent="0.3">
      <c r="A1806" s="327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 s="2"/>
      <c r="W1806" s="2"/>
    </row>
    <row r="1807" spans="1:23" ht="13" x14ac:dyDescent="0.3">
      <c r="A1807" s="32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 s="2"/>
      <c r="W1807" s="2"/>
    </row>
    <row r="1808" spans="1:23" ht="13" x14ac:dyDescent="0.3">
      <c r="A1808" s="327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 s="2"/>
      <c r="W1808" s="2"/>
    </row>
    <row r="1809" spans="1:23" ht="13" x14ac:dyDescent="0.3">
      <c r="A1809" s="327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 s="2"/>
      <c r="W1809" s="2"/>
    </row>
    <row r="1810" spans="1:23" ht="13" x14ac:dyDescent="0.3">
      <c r="A1810" s="327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 s="2"/>
      <c r="W1810" s="2"/>
    </row>
    <row r="1811" spans="1:23" ht="13" x14ac:dyDescent="0.3">
      <c r="A1811" s="327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 s="2"/>
      <c r="W1811" s="2"/>
    </row>
    <row r="1812" spans="1:23" ht="13" x14ac:dyDescent="0.3">
      <c r="A1812" s="327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 s="2"/>
      <c r="W1812" s="2"/>
    </row>
    <row r="1813" spans="1:23" ht="13" x14ac:dyDescent="0.3">
      <c r="A1813" s="327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 s="2"/>
      <c r="W1813" s="2"/>
    </row>
    <row r="1814" spans="1:23" ht="13" x14ac:dyDescent="0.3">
      <c r="A1814" s="327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 s="2"/>
      <c r="W1814" s="2"/>
    </row>
    <row r="1815" spans="1:23" ht="13" x14ac:dyDescent="0.3">
      <c r="A1815" s="327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 s="2"/>
      <c r="W1815" s="2"/>
    </row>
    <row r="1816" spans="1:23" ht="13" x14ac:dyDescent="0.3">
      <c r="A1816" s="327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 s="2"/>
      <c r="W1816" s="2"/>
    </row>
    <row r="1817" spans="1:23" ht="13" x14ac:dyDescent="0.3">
      <c r="A1817" s="32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 s="2"/>
      <c r="W1817" s="2"/>
    </row>
    <row r="1818" spans="1:23" ht="13" x14ac:dyDescent="0.3">
      <c r="A1818" s="327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 s="2"/>
      <c r="W1818" s="2"/>
    </row>
    <row r="1819" spans="1:23" ht="13" x14ac:dyDescent="0.3">
      <c r="A1819" s="327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 s="2"/>
      <c r="W1819" s="2"/>
    </row>
    <row r="1820" spans="1:23" ht="13" x14ac:dyDescent="0.3">
      <c r="A1820" s="327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 s="2"/>
      <c r="W1820" s="2"/>
    </row>
    <row r="1821" spans="1:23" ht="13" x14ac:dyDescent="0.3">
      <c r="A1821" s="327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 s="2"/>
      <c r="W1821" s="2"/>
    </row>
    <row r="1822" spans="1:23" ht="13" x14ac:dyDescent="0.3">
      <c r="A1822" s="327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 s="2"/>
      <c r="W1822" s="2"/>
    </row>
    <row r="1823" spans="1:23" ht="13" x14ac:dyDescent="0.3">
      <c r="A1823" s="327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 s="2"/>
      <c r="W1823" s="2"/>
    </row>
    <row r="1824" spans="1:23" ht="13" x14ac:dyDescent="0.3">
      <c r="A1824" s="327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 s="2"/>
      <c r="W1824" s="2"/>
    </row>
    <row r="1825" spans="1:23" ht="13" x14ac:dyDescent="0.3">
      <c r="A1825" s="327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 s="2"/>
      <c r="W1825" s="2"/>
    </row>
    <row r="1826" spans="1:23" ht="13" x14ac:dyDescent="0.3">
      <c r="A1826" s="327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 s="2"/>
      <c r="W1826" s="2"/>
    </row>
    <row r="1827" spans="1:23" ht="13" x14ac:dyDescent="0.3">
      <c r="A1827" s="3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 s="2"/>
      <c r="W1827" s="2"/>
    </row>
    <row r="1828" spans="1:23" ht="13" x14ac:dyDescent="0.3">
      <c r="A1828" s="327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 s="2"/>
      <c r="W1828" s="2"/>
    </row>
    <row r="1829" spans="1:23" ht="13" x14ac:dyDescent="0.3">
      <c r="A1829" s="327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 s="2"/>
      <c r="W1829" s="2"/>
    </row>
    <row r="1830" spans="1:23" ht="13" x14ac:dyDescent="0.3">
      <c r="A1830" s="327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 s="2"/>
      <c r="W1830" s="2"/>
    </row>
    <row r="1831" spans="1:23" ht="13" x14ac:dyDescent="0.3">
      <c r="A1831" s="327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 s="2"/>
      <c r="W1831" s="2"/>
    </row>
    <row r="1832" spans="1:23" ht="13" x14ac:dyDescent="0.3">
      <c r="A1832" s="327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 s="2"/>
      <c r="W1832" s="2"/>
    </row>
    <row r="1833" spans="1:23" ht="13" x14ac:dyDescent="0.3">
      <c r="A1833" s="327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 s="2"/>
      <c r="W1833" s="2"/>
    </row>
    <row r="1834" spans="1:23" ht="13" x14ac:dyDescent="0.3">
      <c r="A1834" s="327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 s="2"/>
      <c r="W1834" s="2"/>
    </row>
    <row r="1835" spans="1:23" ht="13" x14ac:dyDescent="0.3">
      <c r="A1835" s="327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 s="2"/>
      <c r="W1835" s="2"/>
    </row>
    <row r="1836" spans="1:23" ht="13" x14ac:dyDescent="0.3">
      <c r="A1836" s="327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 s="2"/>
      <c r="W1836" s="2"/>
    </row>
    <row r="1837" spans="1:23" ht="13" x14ac:dyDescent="0.3">
      <c r="A1837" s="32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 s="2"/>
      <c r="W1837" s="2"/>
    </row>
    <row r="1838" spans="1:23" ht="13" x14ac:dyDescent="0.3">
      <c r="A1838" s="327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 s="2"/>
      <c r="W1838" s="2"/>
    </row>
    <row r="1839" spans="1:23" ht="13" x14ac:dyDescent="0.3">
      <c r="A1839" s="327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 s="2"/>
      <c r="W1839" s="2"/>
    </row>
    <row r="1840" spans="1:23" ht="13" x14ac:dyDescent="0.3">
      <c r="A1840" s="327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 s="2"/>
      <c r="W1840" s="2"/>
    </row>
    <row r="1841" spans="1:23" ht="13" x14ac:dyDescent="0.3">
      <c r="A1841" s="327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 s="2"/>
      <c r="W1841" s="2"/>
    </row>
    <row r="1842" spans="1:23" ht="13" x14ac:dyDescent="0.3">
      <c r="A1842" s="327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 s="2"/>
      <c r="W1842" s="2"/>
    </row>
    <row r="1843" spans="1:23" ht="13" x14ac:dyDescent="0.3">
      <c r="A1843" s="327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 s="2"/>
      <c r="W1843" s="2"/>
    </row>
    <row r="1844" spans="1:23" ht="13" x14ac:dyDescent="0.3">
      <c r="A1844" s="327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 s="2"/>
      <c r="W1844" s="2"/>
    </row>
    <row r="1845" spans="1:23" ht="13" x14ac:dyDescent="0.3">
      <c r="A1845" s="327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 s="2"/>
      <c r="W1845" s="2"/>
    </row>
    <row r="1846" spans="1:23" ht="13" x14ac:dyDescent="0.3">
      <c r="A1846" s="327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 s="2"/>
      <c r="W1846" s="2"/>
    </row>
    <row r="1847" spans="1:23" ht="13" x14ac:dyDescent="0.3">
      <c r="A1847" s="32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 s="2"/>
      <c r="W1847" s="2"/>
    </row>
    <row r="1848" spans="1:23" ht="13" x14ac:dyDescent="0.3">
      <c r="A1848" s="327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 s="2"/>
      <c r="W1848" s="2"/>
    </row>
    <row r="1849" spans="1:23" ht="13" x14ac:dyDescent="0.3">
      <c r="A1849" s="327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 s="2"/>
      <c r="W1849" s="2"/>
    </row>
    <row r="1850" spans="1:23" ht="13" x14ac:dyDescent="0.3">
      <c r="A1850" s="327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 s="2"/>
      <c r="W1850" s="2"/>
    </row>
    <row r="1851" spans="1:23" ht="13" x14ac:dyDescent="0.3">
      <c r="A1851" s="327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 s="2"/>
      <c r="W1851" s="2"/>
    </row>
    <row r="1852" spans="1:23" ht="13" x14ac:dyDescent="0.3">
      <c r="A1852" s="327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 s="2"/>
      <c r="W1852" s="2"/>
    </row>
    <row r="1853" spans="1:23" ht="13" x14ac:dyDescent="0.3">
      <c r="A1853" s="327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 s="2"/>
      <c r="W1853" s="2"/>
    </row>
    <row r="1854" spans="1:23" ht="13" x14ac:dyDescent="0.3">
      <c r="A1854" s="327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 s="2"/>
      <c r="W1854" s="2"/>
    </row>
    <row r="1855" spans="1:23" ht="13" x14ac:dyDescent="0.3">
      <c r="A1855" s="327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 s="2"/>
      <c r="W1855" s="2"/>
    </row>
    <row r="1856" spans="1:23" ht="13" x14ac:dyDescent="0.3">
      <c r="A1856" s="327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 s="2"/>
      <c r="W1856" s="2"/>
    </row>
    <row r="1857" spans="1:23" ht="13" x14ac:dyDescent="0.3">
      <c r="A1857" s="32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 s="2"/>
      <c r="W1857" s="2"/>
    </row>
    <row r="1858" spans="1:23" ht="13" x14ac:dyDescent="0.3">
      <c r="A1858" s="327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 s="2"/>
      <c r="W1858" s="2"/>
    </row>
    <row r="1859" spans="1:23" ht="13" x14ac:dyDescent="0.3">
      <c r="A1859" s="327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 s="2"/>
      <c r="W1859" s="2"/>
    </row>
    <row r="1860" spans="1:23" ht="13" x14ac:dyDescent="0.3">
      <c r="A1860" s="327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 s="2"/>
      <c r="W1860" s="2"/>
    </row>
    <row r="1861" spans="1:23" ht="13" x14ac:dyDescent="0.3">
      <c r="A1861" s="327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 s="2"/>
      <c r="W1861" s="2"/>
    </row>
    <row r="1862" spans="1:23" ht="13" x14ac:dyDescent="0.3">
      <c r="A1862" s="327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 s="2"/>
      <c r="W1862" s="2"/>
    </row>
    <row r="1863" spans="1:23" ht="13" x14ac:dyDescent="0.3">
      <c r="A1863" s="327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 s="2"/>
      <c r="W1863" s="2"/>
    </row>
    <row r="1864" spans="1:23" ht="13" x14ac:dyDescent="0.3">
      <c r="A1864" s="327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 s="2"/>
      <c r="W1864" s="2"/>
    </row>
    <row r="1865" spans="1:23" ht="13" x14ac:dyDescent="0.3">
      <c r="A1865" s="327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 s="2"/>
      <c r="W1865" s="2"/>
    </row>
    <row r="1866" spans="1:23" ht="13" x14ac:dyDescent="0.3">
      <c r="A1866" s="327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 s="2"/>
      <c r="W1866" s="2"/>
    </row>
    <row r="1867" spans="1:23" ht="13" x14ac:dyDescent="0.3">
      <c r="A1867" s="32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 s="2"/>
      <c r="W1867" s="2"/>
    </row>
    <row r="1868" spans="1:23" ht="13" x14ac:dyDescent="0.3">
      <c r="A1868" s="327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 s="2"/>
      <c r="W1868" s="2"/>
    </row>
    <row r="1869" spans="1:23" ht="13" x14ac:dyDescent="0.3">
      <c r="A1869" s="327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 s="2"/>
      <c r="W1869" s="2"/>
    </row>
    <row r="1870" spans="1:23" ht="13" x14ac:dyDescent="0.3">
      <c r="A1870" s="327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 s="2"/>
      <c r="W1870" s="2"/>
    </row>
    <row r="1871" spans="1:23" ht="13" x14ac:dyDescent="0.3">
      <c r="A1871" s="327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 s="2"/>
      <c r="W1871" s="2"/>
    </row>
    <row r="1872" spans="1:23" ht="13" x14ac:dyDescent="0.3">
      <c r="A1872" s="327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 s="2"/>
      <c r="W1872" s="2"/>
    </row>
    <row r="1873" spans="1:23" ht="13" x14ac:dyDescent="0.3">
      <c r="A1873" s="327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 s="2"/>
      <c r="W1873" s="2"/>
    </row>
    <row r="1874" spans="1:23" ht="13" x14ac:dyDescent="0.3">
      <c r="A1874" s="327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 s="2"/>
      <c r="W1874" s="2"/>
    </row>
    <row r="1875" spans="1:23" ht="13" x14ac:dyDescent="0.3">
      <c r="A1875" s="327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 s="2"/>
      <c r="W1875" s="2"/>
    </row>
    <row r="1876" spans="1:23" ht="13" x14ac:dyDescent="0.3">
      <c r="A1876" s="327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 s="2"/>
      <c r="W1876" s="2"/>
    </row>
    <row r="1877" spans="1:23" ht="13" x14ac:dyDescent="0.3">
      <c r="A1877" s="32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 s="2"/>
      <c r="W1877" s="2"/>
    </row>
    <row r="1878" spans="1:23" ht="13" x14ac:dyDescent="0.3">
      <c r="A1878" s="327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 s="2"/>
      <c r="W1878" s="2"/>
    </row>
    <row r="1879" spans="1:23" ht="13" x14ac:dyDescent="0.3">
      <c r="A1879" s="327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 s="2"/>
      <c r="W1879" s="2"/>
    </row>
    <row r="1880" spans="1:23" ht="13" x14ac:dyDescent="0.3">
      <c r="A1880" s="327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 s="2"/>
      <c r="W1880" s="2"/>
    </row>
    <row r="1881" spans="1:23" ht="13" x14ac:dyDescent="0.3">
      <c r="A1881" s="327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 s="2"/>
      <c r="W1881" s="2"/>
    </row>
    <row r="1882" spans="1:23" ht="13" x14ac:dyDescent="0.3">
      <c r="A1882" s="327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 s="2"/>
      <c r="W1882" s="2"/>
    </row>
    <row r="1883" spans="1:23" ht="13" x14ac:dyDescent="0.3">
      <c r="A1883" s="327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 s="2"/>
      <c r="W1883" s="2"/>
    </row>
    <row r="1884" spans="1:23" ht="13" x14ac:dyDescent="0.3">
      <c r="A1884" s="327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 s="2"/>
      <c r="W1884" s="2"/>
    </row>
    <row r="1885" spans="1:23" ht="13" x14ac:dyDescent="0.3">
      <c r="A1885" s="327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 s="2"/>
      <c r="W1885" s="2"/>
    </row>
    <row r="1886" spans="1:23" ht="13" x14ac:dyDescent="0.3">
      <c r="A1886" s="327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 s="2"/>
      <c r="W1886" s="2"/>
    </row>
    <row r="1887" spans="1:23" ht="13" x14ac:dyDescent="0.3">
      <c r="A1887" s="32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 s="2"/>
      <c r="W1887" s="2"/>
    </row>
    <row r="1888" spans="1:23" ht="13" x14ac:dyDescent="0.3">
      <c r="A1888" s="327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 s="2"/>
      <c r="W1888" s="2"/>
    </row>
    <row r="1889" spans="1:23" ht="13" x14ac:dyDescent="0.3">
      <c r="A1889" s="327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 s="2"/>
      <c r="W1889" s="2"/>
    </row>
    <row r="1890" spans="1:23" ht="13" x14ac:dyDescent="0.3">
      <c r="A1890" s="327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 s="2"/>
      <c r="W1890" s="2"/>
    </row>
    <row r="1891" spans="1:23" ht="13" x14ac:dyDescent="0.3">
      <c r="A1891" s="327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 s="2"/>
      <c r="W1891" s="2"/>
    </row>
    <row r="1892" spans="1:23" ht="13" x14ac:dyDescent="0.3">
      <c r="A1892" s="327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 s="2"/>
      <c r="W1892" s="2"/>
    </row>
    <row r="1893" spans="1:23" ht="13" x14ac:dyDescent="0.3">
      <c r="A1893" s="327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 s="2"/>
      <c r="W1893" s="2"/>
    </row>
    <row r="1894" spans="1:23" ht="13" x14ac:dyDescent="0.3">
      <c r="A1894" s="327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 s="2"/>
      <c r="W1894" s="2"/>
    </row>
    <row r="1895" spans="1:23" ht="13" x14ac:dyDescent="0.3">
      <c r="A1895" s="327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 s="2"/>
      <c r="W1895" s="2"/>
    </row>
    <row r="1896" spans="1:23" ht="13" x14ac:dyDescent="0.3">
      <c r="A1896" s="327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 s="2"/>
      <c r="W1896" s="2"/>
    </row>
    <row r="1897" spans="1:23" ht="13" x14ac:dyDescent="0.3">
      <c r="A1897" s="32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 s="2"/>
      <c r="W1897" s="2"/>
    </row>
    <row r="1898" spans="1:23" ht="13" x14ac:dyDescent="0.3">
      <c r="A1898" s="327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 s="2"/>
      <c r="W1898" s="2"/>
    </row>
    <row r="1899" spans="1:23" ht="13" x14ac:dyDescent="0.3">
      <c r="A1899" s="327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 s="2"/>
      <c r="W1899" s="2"/>
    </row>
    <row r="1900" spans="1:23" ht="13" x14ac:dyDescent="0.3">
      <c r="A1900" s="327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 s="2"/>
      <c r="W1900" s="2"/>
    </row>
    <row r="1901" spans="1:23" ht="13" x14ac:dyDescent="0.3">
      <c r="A1901" s="327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 s="2"/>
      <c r="W1901" s="2"/>
    </row>
    <row r="1902" spans="1:23" ht="13" x14ac:dyDescent="0.3">
      <c r="A1902" s="327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 s="2"/>
      <c r="W1902" s="2"/>
    </row>
    <row r="1903" spans="1:23" ht="13" x14ac:dyDescent="0.3">
      <c r="A1903" s="327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 s="2"/>
      <c r="W1903" s="2"/>
    </row>
    <row r="1904" spans="1:23" ht="13" x14ac:dyDescent="0.3">
      <c r="A1904" s="327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 s="2"/>
      <c r="W1904" s="2"/>
    </row>
    <row r="1905" spans="1:23" ht="13" x14ac:dyDescent="0.3">
      <c r="A1905" s="327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 s="2"/>
      <c r="W1905" s="2"/>
    </row>
    <row r="1906" spans="1:23" ht="13" x14ac:dyDescent="0.3">
      <c r="A1906" s="327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 s="2"/>
      <c r="W1906" s="2"/>
    </row>
    <row r="1907" spans="1:23" ht="13" x14ac:dyDescent="0.3">
      <c r="A1907" s="32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 s="2"/>
      <c r="W1907" s="2"/>
    </row>
    <row r="1908" spans="1:23" ht="13" x14ac:dyDescent="0.3">
      <c r="A1908" s="327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 s="2"/>
      <c r="W1908" s="2"/>
    </row>
    <row r="1909" spans="1:23" ht="13" x14ac:dyDescent="0.3">
      <c r="A1909" s="327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 s="2"/>
      <c r="W1909" s="2"/>
    </row>
    <row r="1910" spans="1:23" ht="13" x14ac:dyDescent="0.3">
      <c r="A1910" s="327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 s="2"/>
      <c r="W1910" s="2"/>
    </row>
    <row r="1911" spans="1:23" ht="13" x14ac:dyDescent="0.3">
      <c r="A1911" s="327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 s="2"/>
      <c r="W1911" s="2"/>
    </row>
    <row r="1912" spans="1:23" ht="13" x14ac:dyDescent="0.3">
      <c r="A1912" s="327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 s="2"/>
      <c r="W1912" s="2"/>
    </row>
    <row r="1913" spans="1:23" ht="13" x14ac:dyDescent="0.3">
      <c r="A1913" s="327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 s="2"/>
      <c r="W1913" s="2"/>
    </row>
    <row r="1914" spans="1:23" ht="13" x14ac:dyDescent="0.3">
      <c r="A1914" s="327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 s="2"/>
      <c r="W1914" s="2"/>
    </row>
    <row r="1915" spans="1:23" ht="13" x14ac:dyDescent="0.3">
      <c r="A1915" s="327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 s="2"/>
      <c r="W1915" s="2"/>
    </row>
    <row r="1916" spans="1:23" ht="13" x14ac:dyDescent="0.3">
      <c r="A1916" s="327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 s="2"/>
      <c r="W1916" s="2"/>
    </row>
    <row r="1917" spans="1:23" ht="13" x14ac:dyDescent="0.3">
      <c r="A1917" s="32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 s="2"/>
      <c r="W1917" s="2"/>
    </row>
    <row r="1918" spans="1:23" ht="13" x14ac:dyDescent="0.3">
      <c r="A1918" s="327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 s="2"/>
      <c r="W1918" s="2"/>
    </row>
    <row r="1919" spans="1:23" ht="13" x14ac:dyDescent="0.3">
      <c r="A1919" s="327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 s="2"/>
      <c r="W1919" s="2"/>
    </row>
    <row r="1920" spans="1:23" ht="13" x14ac:dyDescent="0.3">
      <c r="A1920" s="327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 s="2"/>
      <c r="W1920" s="2"/>
    </row>
    <row r="1921" spans="1:23" ht="13" x14ac:dyDescent="0.3">
      <c r="A1921" s="327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 s="2"/>
      <c r="W1921" s="2"/>
    </row>
    <row r="1922" spans="1:23" ht="13" x14ac:dyDescent="0.3">
      <c r="A1922" s="327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 s="2"/>
      <c r="W1922" s="2"/>
    </row>
    <row r="1923" spans="1:23" ht="13" x14ac:dyDescent="0.3">
      <c r="A1923" s="327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 s="2"/>
      <c r="W1923" s="2"/>
    </row>
    <row r="1924" spans="1:23" ht="13" x14ac:dyDescent="0.3">
      <c r="A1924" s="327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 s="2"/>
      <c r="W1924" s="2"/>
    </row>
    <row r="1925" spans="1:23" ht="13" x14ac:dyDescent="0.3">
      <c r="A1925" s="327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 s="2"/>
      <c r="W1925" s="2"/>
    </row>
    <row r="1926" spans="1:23" ht="13" x14ac:dyDescent="0.3">
      <c r="A1926" s="327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 s="2"/>
      <c r="W1926" s="2"/>
    </row>
    <row r="1927" spans="1:23" ht="13" x14ac:dyDescent="0.3">
      <c r="A1927" s="3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 s="2"/>
      <c r="W1927" s="2"/>
    </row>
    <row r="1928" spans="1:23" ht="13" x14ac:dyDescent="0.3">
      <c r="A1928" s="327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 s="2"/>
      <c r="W1928" s="2"/>
    </row>
    <row r="1929" spans="1:23" ht="13" x14ac:dyDescent="0.3">
      <c r="A1929" s="327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 s="2"/>
      <c r="W1929" s="2"/>
    </row>
    <row r="1930" spans="1:23" ht="13" x14ac:dyDescent="0.3">
      <c r="A1930" s="327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 s="2"/>
      <c r="W1930" s="2"/>
    </row>
    <row r="1931" spans="1:23" ht="13" x14ac:dyDescent="0.3">
      <c r="A1931" s="327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 s="2"/>
      <c r="W1931" s="2"/>
    </row>
    <row r="1932" spans="1:23" ht="13" x14ac:dyDescent="0.3">
      <c r="A1932" s="327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 s="2"/>
      <c r="W1932" s="2"/>
    </row>
    <row r="1933" spans="1:23" ht="13" x14ac:dyDescent="0.3">
      <c r="A1933" s="327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 s="2"/>
      <c r="W1933" s="2"/>
    </row>
    <row r="1934" spans="1:23" ht="13" x14ac:dyDescent="0.3">
      <c r="A1934" s="327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 s="2"/>
      <c r="W1934" s="2"/>
    </row>
    <row r="1935" spans="1:23" ht="13" x14ac:dyDescent="0.3">
      <c r="A1935" s="327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 s="2"/>
      <c r="W1935" s="2"/>
    </row>
    <row r="1936" spans="1:23" ht="13" x14ac:dyDescent="0.3">
      <c r="A1936" s="327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 s="2"/>
      <c r="W1936" s="2"/>
    </row>
    <row r="1937" spans="1:23" ht="13" x14ac:dyDescent="0.3">
      <c r="A1937" s="32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 s="2"/>
      <c r="W1937" s="2"/>
    </row>
    <row r="1938" spans="1:23" ht="13" x14ac:dyDescent="0.3">
      <c r="A1938" s="327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 s="2"/>
      <c r="W1938" s="2"/>
    </row>
    <row r="1939" spans="1:23" ht="13" x14ac:dyDescent="0.3">
      <c r="A1939" s="327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 s="2"/>
      <c r="W1939" s="2"/>
    </row>
    <row r="1940" spans="1:23" ht="13" x14ac:dyDescent="0.3">
      <c r="A1940" s="327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 s="2"/>
      <c r="W1940" s="2"/>
    </row>
    <row r="1941" spans="1:23" ht="13" x14ac:dyDescent="0.3">
      <c r="A1941" s="327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 s="2"/>
      <c r="W1941" s="2"/>
    </row>
    <row r="1942" spans="1:23" ht="13" x14ac:dyDescent="0.3">
      <c r="A1942" s="327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 s="2"/>
      <c r="W1942" s="2"/>
    </row>
    <row r="1943" spans="1:23" ht="13" x14ac:dyDescent="0.3">
      <c r="A1943" s="327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 s="2"/>
      <c r="W1943" s="2"/>
    </row>
    <row r="1944" spans="1:23" ht="13" x14ac:dyDescent="0.3">
      <c r="A1944" s="327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 s="2"/>
      <c r="W1944" s="2"/>
    </row>
    <row r="1945" spans="1:23" ht="13" x14ac:dyDescent="0.3">
      <c r="A1945" s="327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 s="2"/>
      <c r="W1945" s="2"/>
    </row>
    <row r="1946" spans="1:23" ht="13" x14ac:dyDescent="0.3">
      <c r="A1946" s="327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 s="2"/>
      <c r="W1946" s="2"/>
    </row>
    <row r="1947" spans="1:23" ht="13" x14ac:dyDescent="0.3">
      <c r="A1947" s="32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 s="2"/>
      <c r="W1947" s="2"/>
    </row>
    <row r="1948" spans="1:23" ht="13" x14ac:dyDescent="0.3">
      <c r="A1948" s="327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 s="2"/>
      <c r="W1948" s="2"/>
    </row>
    <row r="1949" spans="1:23" ht="13" x14ac:dyDescent="0.3">
      <c r="A1949" s="327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 s="2"/>
      <c r="W1949" s="2"/>
    </row>
    <row r="1950" spans="1:23" ht="13" x14ac:dyDescent="0.3">
      <c r="A1950" s="327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 s="2"/>
      <c r="W1950" s="2"/>
    </row>
    <row r="1951" spans="1:23" ht="13" x14ac:dyDescent="0.3">
      <c r="A1951" s="327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 s="2"/>
      <c r="W1951" s="2"/>
    </row>
    <row r="1952" spans="1:23" ht="13" x14ac:dyDescent="0.3">
      <c r="A1952" s="327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 s="2"/>
      <c r="W1952" s="2"/>
    </row>
    <row r="1953" spans="1:23" ht="13" x14ac:dyDescent="0.3">
      <c r="A1953" s="327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 s="2"/>
      <c r="W1953" s="2"/>
    </row>
    <row r="1954" spans="1:23" ht="13" x14ac:dyDescent="0.3">
      <c r="A1954" s="327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 s="2"/>
      <c r="W1954" s="2"/>
    </row>
    <row r="1955" spans="1:23" ht="13" x14ac:dyDescent="0.3">
      <c r="A1955" s="327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 s="2"/>
      <c r="W1955" s="2"/>
    </row>
    <row r="1956" spans="1:23" ht="13" x14ac:dyDescent="0.3">
      <c r="A1956" s="327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 s="2"/>
      <c r="W1956" s="2"/>
    </row>
    <row r="1957" spans="1:23" ht="13" x14ac:dyDescent="0.3">
      <c r="A1957" s="32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 s="2"/>
      <c r="W1957" s="2"/>
    </row>
    <row r="1958" spans="1:23" ht="13" x14ac:dyDescent="0.3">
      <c r="A1958" s="327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 s="2"/>
      <c r="W1958" s="2"/>
    </row>
    <row r="1959" spans="1:23" ht="13" x14ac:dyDescent="0.3">
      <c r="A1959" s="327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 s="2"/>
      <c r="W1959" s="2"/>
    </row>
    <row r="1960" spans="1:23" ht="13" x14ac:dyDescent="0.3">
      <c r="A1960" s="327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 s="2"/>
      <c r="W1960" s="2"/>
    </row>
    <row r="1961" spans="1:23" ht="13" x14ac:dyDescent="0.3">
      <c r="A1961" s="327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 s="2"/>
      <c r="W1961" s="2"/>
    </row>
    <row r="1962" spans="1:23" ht="13" x14ac:dyDescent="0.3">
      <c r="A1962" s="327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 s="2"/>
      <c r="W1962" s="2"/>
    </row>
    <row r="1963" spans="1:23" ht="13" x14ac:dyDescent="0.3">
      <c r="A1963" s="327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 s="2"/>
      <c r="W1963" s="2"/>
    </row>
    <row r="1964" spans="1:23" ht="13" x14ac:dyDescent="0.3">
      <c r="A1964" s="327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 s="2"/>
      <c r="W1964" s="2"/>
    </row>
    <row r="1965" spans="1:23" ht="13" x14ac:dyDescent="0.3">
      <c r="A1965" s="327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 s="2"/>
      <c r="W1965" s="2"/>
    </row>
    <row r="1966" spans="1:23" ht="13" x14ac:dyDescent="0.3">
      <c r="A1966" s="327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 s="2"/>
      <c r="W1966" s="2"/>
    </row>
    <row r="1967" spans="1:23" ht="13" x14ac:dyDescent="0.3">
      <c r="A1967" s="32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 s="2"/>
      <c r="W1967" s="2"/>
    </row>
    <row r="1968" spans="1:23" ht="13" x14ac:dyDescent="0.3">
      <c r="A1968" s="327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 s="2"/>
      <c r="W1968" s="2"/>
    </row>
    <row r="1969" spans="1:23" ht="13" x14ac:dyDescent="0.3">
      <c r="A1969" s="327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 s="2"/>
      <c r="W1969" s="2"/>
    </row>
    <row r="1970" spans="1:23" ht="13" x14ac:dyDescent="0.3">
      <c r="A1970" s="327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 s="2"/>
      <c r="W1970" s="2"/>
    </row>
    <row r="1971" spans="1:23" ht="13" x14ac:dyDescent="0.3">
      <c r="A1971" s="327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 s="2"/>
      <c r="W1971" s="2"/>
    </row>
    <row r="1972" spans="1:23" ht="13" x14ac:dyDescent="0.3">
      <c r="A1972" s="327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 s="2"/>
      <c r="W1972" s="2"/>
    </row>
    <row r="1973" spans="1:23" ht="13" x14ac:dyDescent="0.3">
      <c r="A1973" s="327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 s="2"/>
      <c r="W1973" s="2"/>
    </row>
    <row r="1974" spans="1:23" ht="13" x14ac:dyDescent="0.3">
      <c r="A1974" s="327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 s="2"/>
      <c r="W1974" s="2"/>
    </row>
    <row r="1975" spans="1:23" ht="13" x14ac:dyDescent="0.3">
      <c r="A1975" s="327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 s="2"/>
      <c r="W1975" s="2"/>
    </row>
    <row r="1976" spans="1:23" ht="13" x14ac:dyDescent="0.3">
      <c r="A1976" s="327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 s="2"/>
      <c r="W1976" s="2"/>
    </row>
    <row r="1977" spans="1:23" ht="13" x14ac:dyDescent="0.3">
      <c r="A1977" s="32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 s="2"/>
      <c r="W1977" s="2"/>
    </row>
    <row r="1978" spans="1:23" ht="13" x14ac:dyDescent="0.3">
      <c r="A1978" s="327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 s="2"/>
      <c r="W1978" s="2"/>
    </row>
    <row r="1979" spans="1:23" ht="13" x14ac:dyDescent="0.3">
      <c r="A1979" s="327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 s="2"/>
      <c r="W1979" s="2"/>
    </row>
    <row r="1980" spans="1:23" ht="13" x14ac:dyDescent="0.3">
      <c r="A1980" s="327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 s="2"/>
      <c r="W1980" s="2"/>
    </row>
    <row r="1981" spans="1:23" ht="13" x14ac:dyDescent="0.3">
      <c r="A1981" s="327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 s="2"/>
      <c r="W1981" s="2"/>
    </row>
    <row r="1982" spans="1:23" ht="13" x14ac:dyDescent="0.3">
      <c r="A1982" s="327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 s="2"/>
      <c r="W1982" s="2"/>
    </row>
    <row r="1983" spans="1:23" ht="13" x14ac:dyDescent="0.3">
      <c r="A1983" s="327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 s="2"/>
      <c r="W1983" s="2"/>
    </row>
    <row r="1984" spans="1:23" ht="13" x14ac:dyDescent="0.3">
      <c r="A1984" s="327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 s="2"/>
      <c r="W1984" s="2"/>
    </row>
    <row r="1985" spans="1:23" ht="13" x14ac:dyDescent="0.3">
      <c r="A1985" s="327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 s="2"/>
      <c r="W1985" s="2"/>
    </row>
    <row r="1986" spans="1:23" ht="13" x14ac:dyDescent="0.3">
      <c r="A1986" s="327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 s="2"/>
      <c r="W1986" s="2"/>
    </row>
    <row r="1987" spans="1:23" ht="13" x14ac:dyDescent="0.3">
      <c r="A1987" s="32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 s="2"/>
      <c r="W1987" s="2"/>
    </row>
    <row r="1988" spans="1:23" ht="13" x14ac:dyDescent="0.3">
      <c r="A1988" s="327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 s="2"/>
      <c r="W1988" s="2"/>
    </row>
    <row r="1989" spans="1:23" ht="13" x14ac:dyDescent="0.3">
      <c r="A1989" s="327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 s="2"/>
      <c r="W1989" s="2"/>
    </row>
    <row r="1990" spans="1:23" ht="13" x14ac:dyDescent="0.3">
      <c r="A1990" s="327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 s="2"/>
      <c r="W1990" s="2"/>
    </row>
    <row r="1991" spans="1:23" ht="13" x14ac:dyDescent="0.3">
      <c r="A1991" s="327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 s="2"/>
      <c r="W1991" s="2"/>
    </row>
    <row r="1992" spans="1:23" ht="13" x14ac:dyDescent="0.3">
      <c r="A1992" s="327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 s="2"/>
      <c r="W1992" s="2"/>
    </row>
    <row r="1993" spans="1:23" ht="13" x14ac:dyDescent="0.3">
      <c r="A1993" s="327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 s="2"/>
      <c r="W1993" s="2"/>
    </row>
    <row r="1994" spans="1:23" ht="13" x14ac:dyDescent="0.3">
      <c r="A1994" s="327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 s="2"/>
      <c r="W1994" s="2"/>
    </row>
    <row r="1995" spans="1:23" ht="13" x14ac:dyDescent="0.3">
      <c r="A1995" s="327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 s="2"/>
      <c r="W1995" s="2"/>
    </row>
    <row r="1996" spans="1:23" ht="13" x14ac:dyDescent="0.3">
      <c r="A1996" s="327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 s="2"/>
      <c r="W1996" s="2"/>
    </row>
    <row r="1997" spans="1:23" ht="13" x14ac:dyDescent="0.3">
      <c r="A1997" s="32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 s="2"/>
      <c r="W1997" s="2"/>
    </row>
    <row r="1998" spans="1:23" ht="13" x14ac:dyDescent="0.3">
      <c r="A1998" s="327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 s="2"/>
      <c r="W1998" s="2"/>
    </row>
    <row r="1999" spans="1:23" ht="13" x14ac:dyDescent="0.3">
      <c r="A1999" s="327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 s="2"/>
      <c r="W1999" s="2"/>
    </row>
    <row r="2000" spans="1:23" ht="13" x14ac:dyDescent="0.3">
      <c r="A2000" s="327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 s="2"/>
      <c r="W2000" s="2"/>
    </row>
    <row r="2001" spans="1:23" ht="13" x14ac:dyDescent="0.3">
      <c r="A2001" s="327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 s="2"/>
      <c r="W2001" s="2"/>
    </row>
    <row r="2002" spans="1:23" ht="13" x14ac:dyDescent="0.3">
      <c r="A2002" s="327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 s="2"/>
      <c r="W2002" s="2"/>
    </row>
    <row r="2003" spans="1:23" ht="13" x14ac:dyDescent="0.3">
      <c r="A2003" s="327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 s="2"/>
      <c r="W2003" s="2"/>
    </row>
    <row r="2004" spans="1:23" ht="13" x14ac:dyDescent="0.3">
      <c r="A2004" s="327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 s="2"/>
      <c r="W2004" s="2"/>
    </row>
    <row r="2005" spans="1:23" ht="13" x14ac:dyDescent="0.3">
      <c r="A2005" s="327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 s="2"/>
      <c r="W2005" s="2"/>
    </row>
    <row r="2006" spans="1:23" ht="13" x14ac:dyDescent="0.3">
      <c r="A2006" s="327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 s="2"/>
      <c r="W2006" s="2"/>
    </row>
    <row r="2007" spans="1:23" ht="13" x14ac:dyDescent="0.3">
      <c r="A2007" s="32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 s="2"/>
      <c r="W2007" s="2"/>
    </row>
    <row r="2008" spans="1:23" ht="13" x14ac:dyDescent="0.3">
      <c r="A2008" s="327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 s="2"/>
      <c r="W2008" s="2"/>
    </row>
    <row r="2009" spans="1:23" ht="13" x14ac:dyDescent="0.3">
      <c r="A2009" s="327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 s="2"/>
      <c r="W2009" s="2"/>
    </row>
    <row r="2010" spans="1:23" ht="13" x14ac:dyDescent="0.3">
      <c r="A2010" s="327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 s="2"/>
      <c r="W2010" s="2"/>
    </row>
    <row r="2011" spans="1:23" ht="13" x14ac:dyDescent="0.3">
      <c r="A2011" s="327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 s="2"/>
      <c r="W2011" s="2"/>
    </row>
    <row r="2012" spans="1:23" ht="13" x14ac:dyDescent="0.3">
      <c r="A2012" s="327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 s="2"/>
      <c r="W2012" s="2"/>
    </row>
    <row r="2013" spans="1:23" ht="13" x14ac:dyDescent="0.3">
      <c r="A2013" s="327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 s="2"/>
      <c r="W2013" s="2"/>
    </row>
    <row r="2014" spans="1:23" ht="13" x14ac:dyDescent="0.3">
      <c r="A2014" s="327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 s="2"/>
      <c r="W2014" s="2"/>
    </row>
    <row r="2015" spans="1:23" ht="13" x14ac:dyDescent="0.3">
      <c r="A2015" s="327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 s="2"/>
      <c r="W2015" s="2"/>
    </row>
    <row r="2016" spans="1:23" ht="13" x14ac:dyDescent="0.3">
      <c r="A2016" s="327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 s="2"/>
      <c r="W2016" s="2"/>
    </row>
    <row r="2017" spans="1:23" ht="13" x14ac:dyDescent="0.3">
      <c r="A2017" s="32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 s="2"/>
      <c r="W2017" s="2"/>
    </row>
    <row r="2018" spans="1:23" ht="13" x14ac:dyDescent="0.3">
      <c r="A2018" s="327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 s="2"/>
      <c r="W2018" s="2"/>
    </row>
    <row r="2019" spans="1:23" ht="13" x14ac:dyDescent="0.3">
      <c r="A2019" s="327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 s="2"/>
      <c r="W2019" s="2"/>
    </row>
    <row r="2020" spans="1:23" ht="13" x14ac:dyDescent="0.3">
      <c r="A2020" s="327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 s="2"/>
      <c r="W2020" s="2"/>
    </row>
    <row r="2021" spans="1:23" ht="13" x14ac:dyDescent="0.3">
      <c r="A2021" s="327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 s="2"/>
      <c r="W2021" s="2"/>
    </row>
    <row r="2022" spans="1:23" ht="13" x14ac:dyDescent="0.3">
      <c r="A2022" s="327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 s="2"/>
      <c r="W2022" s="2"/>
    </row>
    <row r="2023" spans="1:23" ht="13" x14ac:dyDescent="0.3">
      <c r="A2023" s="327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 s="2"/>
      <c r="W2023" s="2"/>
    </row>
    <row r="2024" spans="1:23" ht="13" x14ac:dyDescent="0.3">
      <c r="A2024" s="327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 s="2"/>
      <c r="W2024" s="2"/>
    </row>
    <row r="2025" spans="1:23" ht="13" x14ac:dyDescent="0.3">
      <c r="A2025" s="327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 s="2"/>
      <c r="W2025" s="2"/>
    </row>
    <row r="2026" spans="1:23" ht="13" x14ac:dyDescent="0.3">
      <c r="A2026" s="327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 s="2"/>
      <c r="W2026" s="2"/>
    </row>
    <row r="2027" spans="1:23" ht="13" x14ac:dyDescent="0.3">
      <c r="A2027" s="3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 s="2"/>
      <c r="W2027" s="2"/>
    </row>
    <row r="2028" spans="1:23" ht="13" x14ac:dyDescent="0.3">
      <c r="A2028" s="327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 s="2"/>
      <c r="W2028" s="2"/>
    </row>
    <row r="2029" spans="1:23" ht="13" x14ac:dyDescent="0.3">
      <c r="A2029" s="327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 s="2"/>
      <c r="W2029" s="2"/>
    </row>
    <row r="2030" spans="1:23" ht="13" x14ac:dyDescent="0.3">
      <c r="A2030" s="327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 s="2"/>
      <c r="W2030" s="2"/>
    </row>
    <row r="2031" spans="1:23" ht="13" x14ac:dyDescent="0.3">
      <c r="A2031" s="327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 s="2"/>
      <c r="W2031" s="2"/>
    </row>
    <row r="2032" spans="1:23" ht="13" x14ac:dyDescent="0.3">
      <c r="A2032" s="327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 s="2"/>
      <c r="W2032" s="2"/>
    </row>
    <row r="2033" spans="1:23" ht="13" x14ac:dyDescent="0.3">
      <c r="A2033" s="327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 s="2"/>
      <c r="W2033" s="2"/>
    </row>
    <row r="2034" spans="1:23" ht="13" x14ac:dyDescent="0.3">
      <c r="A2034" s="327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 s="2"/>
      <c r="W2034" s="2"/>
    </row>
    <row r="2035" spans="1:23" ht="13" x14ac:dyDescent="0.3">
      <c r="A2035" s="327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 s="2"/>
      <c r="W2035" s="2"/>
    </row>
    <row r="2036" spans="1:23" ht="13" x14ac:dyDescent="0.3">
      <c r="A2036" s="327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 s="2"/>
      <c r="W2036" s="2"/>
    </row>
    <row r="2037" spans="1:23" ht="13" x14ac:dyDescent="0.3">
      <c r="A2037" s="32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 s="2"/>
      <c r="W2037" s="2"/>
    </row>
    <row r="2038" spans="1:23" ht="13" x14ac:dyDescent="0.3">
      <c r="A2038" s="327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 s="2"/>
      <c r="W2038" s="2"/>
    </row>
    <row r="2039" spans="1:23" ht="13" x14ac:dyDescent="0.3">
      <c r="A2039" s="327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 s="2"/>
      <c r="W2039" s="2"/>
    </row>
    <row r="2040" spans="1:23" ht="13" x14ac:dyDescent="0.3">
      <c r="A2040" s="327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 s="2"/>
      <c r="W2040" s="2"/>
    </row>
    <row r="2041" spans="1:23" ht="13" x14ac:dyDescent="0.3">
      <c r="A2041" s="327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 s="2"/>
      <c r="W2041" s="2"/>
    </row>
    <row r="2042" spans="1:23" ht="13" x14ac:dyDescent="0.3">
      <c r="A2042" s="327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 s="2"/>
      <c r="W2042" s="2"/>
    </row>
    <row r="2043" spans="1:23" ht="13" x14ac:dyDescent="0.3">
      <c r="A2043" s="327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 s="2"/>
      <c r="W2043" s="2"/>
    </row>
    <row r="2044" spans="1:23" ht="13" x14ac:dyDescent="0.3">
      <c r="A2044" s="327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 s="2"/>
      <c r="W2044" s="2"/>
    </row>
    <row r="2045" spans="1:23" ht="13" x14ac:dyDescent="0.3">
      <c r="A2045" s="327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 s="2"/>
      <c r="W2045" s="2"/>
    </row>
    <row r="2046" spans="1:23" ht="13" x14ac:dyDescent="0.3">
      <c r="A2046" s="327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 s="2"/>
      <c r="W2046" s="2"/>
    </row>
    <row r="2047" spans="1:23" ht="13" x14ac:dyDescent="0.3">
      <c r="A2047" s="32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 s="2"/>
      <c r="W2047" s="2"/>
    </row>
    <row r="2048" spans="1:23" ht="13" x14ac:dyDescent="0.3">
      <c r="A2048" s="327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 s="2"/>
      <c r="W2048" s="2"/>
    </row>
    <row r="2049" spans="1:23" ht="13" x14ac:dyDescent="0.3">
      <c r="A2049" s="327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 s="2"/>
      <c r="W2049" s="2"/>
    </row>
    <row r="2050" spans="1:23" ht="13" x14ac:dyDescent="0.3">
      <c r="A2050" s="327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 s="2"/>
      <c r="W2050" s="2"/>
    </row>
    <row r="2051" spans="1:23" ht="13" x14ac:dyDescent="0.3">
      <c r="A2051" s="327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 s="2"/>
      <c r="W2051" s="2"/>
    </row>
    <row r="2052" spans="1:23" ht="13" x14ac:dyDescent="0.3">
      <c r="A2052" s="327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 s="2"/>
      <c r="W2052" s="2"/>
    </row>
    <row r="2053" spans="1:23" ht="13" x14ac:dyDescent="0.3">
      <c r="A2053" s="327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 s="2"/>
      <c r="W2053" s="2"/>
    </row>
    <row r="2054" spans="1:23" ht="13" x14ac:dyDescent="0.3">
      <c r="A2054" s="327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 s="2"/>
      <c r="W2054" s="2"/>
    </row>
    <row r="2055" spans="1:23" ht="13" x14ac:dyDescent="0.3">
      <c r="A2055" s="327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 s="2"/>
      <c r="W2055" s="2"/>
    </row>
    <row r="2056" spans="1:23" ht="13" x14ac:dyDescent="0.3">
      <c r="A2056" s="327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 s="2"/>
      <c r="W2056" s="2"/>
    </row>
    <row r="2057" spans="1:23" ht="13" x14ac:dyDescent="0.3">
      <c r="A2057" s="32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 s="2"/>
      <c r="W2057" s="2"/>
    </row>
    <row r="2058" spans="1:23" ht="13" x14ac:dyDescent="0.3">
      <c r="A2058" s="327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 s="2"/>
      <c r="W2058" s="2"/>
    </row>
    <row r="2059" spans="1:23" ht="13" x14ac:dyDescent="0.3">
      <c r="A2059" s="327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 s="2"/>
      <c r="W2059" s="2"/>
    </row>
    <row r="2060" spans="1:23" ht="13" x14ac:dyDescent="0.3">
      <c r="A2060" s="327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 s="2"/>
      <c r="W2060" s="2"/>
    </row>
    <row r="2061" spans="1:23" ht="13" x14ac:dyDescent="0.3">
      <c r="A2061" s="327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 s="2"/>
      <c r="W2061" s="2"/>
    </row>
    <row r="2062" spans="1:23" ht="13" x14ac:dyDescent="0.3">
      <c r="A2062" s="327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 s="2"/>
      <c r="W2062" s="2"/>
    </row>
    <row r="2063" spans="1:23" ht="13" x14ac:dyDescent="0.3">
      <c r="A2063" s="327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 s="2"/>
      <c r="W2063" s="2"/>
    </row>
    <row r="2064" spans="1:23" ht="13" x14ac:dyDescent="0.3">
      <c r="A2064" s="327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 s="2"/>
      <c r="W2064" s="2"/>
    </row>
    <row r="2065" spans="1:23" ht="13" x14ac:dyDescent="0.3">
      <c r="A2065" s="327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 s="2"/>
      <c r="W2065" s="2"/>
    </row>
    <row r="2066" spans="1:23" ht="13" x14ac:dyDescent="0.3">
      <c r="A2066" s="327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 s="2"/>
      <c r="W2066" s="2"/>
    </row>
    <row r="2067" spans="1:23" ht="13" x14ac:dyDescent="0.3">
      <c r="A2067" s="32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 s="2"/>
      <c r="W2067" s="2"/>
    </row>
    <row r="2068" spans="1:23" ht="13" x14ac:dyDescent="0.3">
      <c r="A2068" s="327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 s="2"/>
      <c r="W2068" s="2"/>
    </row>
    <row r="2069" spans="1:23" ht="13" x14ac:dyDescent="0.3">
      <c r="A2069" s="327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 s="2"/>
      <c r="W2069" s="2"/>
    </row>
    <row r="2070" spans="1:23" ht="13" x14ac:dyDescent="0.3">
      <c r="A2070" s="327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 s="2"/>
      <c r="W2070" s="2"/>
    </row>
    <row r="2071" spans="1:23" ht="13" x14ac:dyDescent="0.3">
      <c r="A2071" s="327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 s="2"/>
      <c r="W2071" s="2"/>
    </row>
    <row r="2072" spans="1:23" ht="13" x14ac:dyDescent="0.3">
      <c r="A2072" s="327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 s="2"/>
      <c r="W2072" s="2"/>
    </row>
    <row r="2073" spans="1:23" ht="13" x14ac:dyDescent="0.3">
      <c r="A2073" s="327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 s="2"/>
      <c r="W2073" s="2"/>
    </row>
    <row r="2074" spans="1:23" ht="13" x14ac:dyDescent="0.3">
      <c r="A2074" s="327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 s="2"/>
      <c r="W2074" s="2"/>
    </row>
    <row r="2075" spans="1:23" ht="13" x14ac:dyDescent="0.3">
      <c r="A2075" s="327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 s="2"/>
      <c r="W2075" s="2"/>
    </row>
    <row r="2076" spans="1:23" ht="13" x14ac:dyDescent="0.3">
      <c r="A2076" s="327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 s="2"/>
      <c r="W2076" s="2"/>
    </row>
    <row r="2077" spans="1:23" ht="13" x14ac:dyDescent="0.3">
      <c r="A2077" s="32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 s="2"/>
      <c r="W2077" s="2"/>
    </row>
    <row r="2078" spans="1:23" ht="13" x14ac:dyDescent="0.3">
      <c r="A2078" s="327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 s="2"/>
      <c r="W2078" s="2"/>
    </row>
    <row r="2079" spans="1:23" ht="13" x14ac:dyDescent="0.3">
      <c r="A2079" s="327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 s="2"/>
      <c r="W2079" s="2"/>
    </row>
    <row r="2080" spans="1:23" ht="13" x14ac:dyDescent="0.3">
      <c r="A2080" s="327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 s="2"/>
      <c r="W2080" s="2"/>
    </row>
    <row r="2081" spans="1:23" ht="13" x14ac:dyDescent="0.3">
      <c r="A2081" s="327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 s="2"/>
      <c r="W2081" s="2"/>
    </row>
    <row r="2082" spans="1:23" ht="13" x14ac:dyDescent="0.3">
      <c r="A2082" s="327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 s="2"/>
      <c r="W2082" s="2"/>
    </row>
    <row r="2083" spans="1:23" ht="13" x14ac:dyDescent="0.3">
      <c r="A2083" s="327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 s="2"/>
      <c r="W2083" s="2"/>
    </row>
    <row r="2084" spans="1:23" ht="13" x14ac:dyDescent="0.3">
      <c r="A2084" s="327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 s="2"/>
      <c r="W2084" s="2"/>
    </row>
    <row r="2085" spans="1:23" ht="13" x14ac:dyDescent="0.3">
      <c r="A2085" s="327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 s="2"/>
      <c r="W2085" s="2"/>
    </row>
    <row r="2086" spans="1:23" ht="13" x14ac:dyDescent="0.3">
      <c r="A2086" s="327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 s="2"/>
      <c r="W2086" s="2"/>
    </row>
    <row r="2087" spans="1:23" ht="13" x14ac:dyDescent="0.3">
      <c r="A2087" s="32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 s="2"/>
      <c r="W2087" s="2"/>
    </row>
    <row r="2088" spans="1:23" ht="13" x14ac:dyDescent="0.3">
      <c r="A2088" s="327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 s="2"/>
      <c r="W2088" s="2"/>
    </row>
    <row r="2089" spans="1:23" ht="13" x14ac:dyDescent="0.3">
      <c r="A2089" s="327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 s="2"/>
      <c r="W2089" s="2"/>
    </row>
    <row r="2090" spans="1:23" ht="13" x14ac:dyDescent="0.3">
      <c r="A2090" s="327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 s="2"/>
      <c r="W2090" s="2"/>
    </row>
    <row r="2091" spans="1:23" ht="13" x14ac:dyDescent="0.3">
      <c r="A2091" s="327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 s="2"/>
      <c r="W2091" s="2"/>
    </row>
    <row r="2092" spans="1:23" ht="13" x14ac:dyDescent="0.3">
      <c r="A2092" s="327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 s="2"/>
      <c r="W2092" s="2"/>
    </row>
    <row r="2093" spans="1:23" ht="13" x14ac:dyDescent="0.3">
      <c r="A2093" s="327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 s="2"/>
      <c r="W2093" s="2"/>
    </row>
    <row r="2094" spans="1:23" ht="13" x14ac:dyDescent="0.3">
      <c r="A2094" s="327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 s="2"/>
      <c r="W2094" s="2"/>
    </row>
    <row r="2095" spans="1:23" ht="13" x14ac:dyDescent="0.3">
      <c r="A2095" s="327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 s="2"/>
      <c r="W2095" s="2"/>
    </row>
    <row r="2096" spans="1:23" ht="13" x14ac:dyDescent="0.3">
      <c r="A2096" s="327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 s="2"/>
      <c r="W2096" s="2"/>
    </row>
    <row r="2097" spans="1:23" ht="13" x14ac:dyDescent="0.3">
      <c r="A2097" s="32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 s="2"/>
      <c r="W2097" s="2"/>
    </row>
    <row r="2098" spans="1:23" ht="13" x14ac:dyDescent="0.3">
      <c r="A2098" s="327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 s="2"/>
      <c r="W2098" s="2"/>
    </row>
    <row r="2099" spans="1:23" ht="13" x14ac:dyDescent="0.3">
      <c r="A2099" s="327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 s="2"/>
      <c r="W2099" s="2"/>
    </row>
    <row r="2100" spans="1:23" ht="13" x14ac:dyDescent="0.3">
      <c r="A2100" s="327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 s="2"/>
      <c r="W2100" s="2"/>
    </row>
    <row r="2101" spans="1:23" ht="13" x14ac:dyDescent="0.3">
      <c r="A2101" s="327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 s="2"/>
      <c r="W2101" s="2"/>
    </row>
    <row r="2102" spans="1:23" ht="13" x14ac:dyDescent="0.3">
      <c r="A2102" s="327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 s="2"/>
      <c r="W2102" s="2"/>
    </row>
    <row r="2103" spans="1:23" ht="13" x14ac:dyDescent="0.3">
      <c r="A2103" s="327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 s="2"/>
      <c r="W2103" s="2"/>
    </row>
    <row r="2104" spans="1:23" ht="13" x14ac:dyDescent="0.3">
      <c r="A2104" s="327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 s="2"/>
      <c r="W2104" s="2"/>
    </row>
    <row r="2105" spans="1:23" ht="13" x14ac:dyDescent="0.3">
      <c r="A2105" s="327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 s="2"/>
      <c r="W2105" s="2"/>
    </row>
    <row r="2106" spans="1:23" ht="13" x14ac:dyDescent="0.3">
      <c r="A2106" s="327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 s="2"/>
      <c r="W2106" s="2"/>
    </row>
    <row r="2107" spans="1:23" ht="13" x14ac:dyDescent="0.3">
      <c r="A2107" s="32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 s="2"/>
      <c r="W2107" s="2"/>
    </row>
    <row r="2108" spans="1:23" ht="13" x14ac:dyDescent="0.3">
      <c r="A2108" s="327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 s="2"/>
      <c r="W2108" s="2"/>
    </row>
    <row r="2109" spans="1:23" ht="13" x14ac:dyDescent="0.3">
      <c r="A2109" s="327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 s="2"/>
      <c r="W2109" s="2"/>
    </row>
    <row r="2110" spans="1:23" ht="13" x14ac:dyDescent="0.3">
      <c r="A2110" s="327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 s="2"/>
      <c r="W2110" s="2"/>
    </row>
    <row r="2111" spans="1:23" ht="13" x14ac:dyDescent="0.3">
      <c r="A2111" s="327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 s="2"/>
      <c r="W2111" s="2"/>
    </row>
    <row r="2112" spans="1:23" ht="13" x14ac:dyDescent="0.3">
      <c r="A2112" s="327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 s="2"/>
      <c r="W2112" s="2"/>
    </row>
    <row r="2113" spans="1:23" ht="13" x14ac:dyDescent="0.3">
      <c r="A2113" s="327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 s="2"/>
      <c r="W2113" s="2"/>
    </row>
    <row r="2114" spans="1:23" ht="13" x14ac:dyDescent="0.3">
      <c r="A2114" s="327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 s="2"/>
      <c r="W2114" s="2"/>
    </row>
    <row r="2115" spans="1:23" ht="13" x14ac:dyDescent="0.3">
      <c r="A2115" s="327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 s="2"/>
      <c r="W2115" s="2"/>
    </row>
    <row r="2116" spans="1:23" ht="13" x14ac:dyDescent="0.3">
      <c r="A2116" s="327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 s="2"/>
      <c r="W2116" s="2"/>
    </row>
    <row r="2117" spans="1:23" ht="13" x14ac:dyDescent="0.3">
      <c r="A2117" s="32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 s="2"/>
      <c r="W2117" s="2"/>
    </row>
    <row r="2118" spans="1:23" ht="13" x14ac:dyDescent="0.3">
      <c r="A2118" s="327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 s="2"/>
      <c r="W2118" s="2"/>
    </row>
    <row r="2119" spans="1:23" ht="13" x14ac:dyDescent="0.3">
      <c r="A2119" s="327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 s="2"/>
      <c r="W2119" s="2"/>
    </row>
    <row r="2120" spans="1:23" ht="13" x14ac:dyDescent="0.3">
      <c r="A2120" s="327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 s="2"/>
      <c r="W2120" s="2"/>
    </row>
    <row r="2121" spans="1:23" ht="13" x14ac:dyDescent="0.3">
      <c r="A2121" s="327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 s="2"/>
      <c r="W2121" s="2"/>
    </row>
    <row r="2122" spans="1:23" ht="13" x14ac:dyDescent="0.3">
      <c r="A2122" s="327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 s="2"/>
      <c r="W2122" s="2"/>
    </row>
    <row r="2123" spans="1:23" ht="13" x14ac:dyDescent="0.3">
      <c r="A2123" s="327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 s="2"/>
      <c r="W2123" s="2"/>
    </row>
    <row r="2124" spans="1:23" ht="13" x14ac:dyDescent="0.3">
      <c r="A2124" s="327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 s="2"/>
      <c r="W2124" s="2"/>
    </row>
    <row r="2125" spans="1:23" ht="13" x14ac:dyDescent="0.3">
      <c r="A2125" s="327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 s="2"/>
      <c r="W2125" s="2"/>
    </row>
    <row r="2126" spans="1:23" ht="13" x14ac:dyDescent="0.3">
      <c r="A2126" s="327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 s="2"/>
      <c r="W2126" s="2"/>
    </row>
    <row r="2127" spans="1:23" ht="13" x14ac:dyDescent="0.3">
      <c r="A2127" s="3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 s="2"/>
      <c r="W2127" s="2"/>
    </row>
    <row r="2128" spans="1:23" ht="13" x14ac:dyDescent="0.3">
      <c r="A2128" s="327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 s="2"/>
      <c r="W2128" s="2"/>
    </row>
    <row r="2129" spans="1:23" ht="13" x14ac:dyDescent="0.3">
      <c r="A2129" s="327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 s="2"/>
      <c r="W2129" s="2"/>
    </row>
    <row r="2130" spans="1:23" ht="13" x14ac:dyDescent="0.3">
      <c r="A2130" s="327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 s="2"/>
      <c r="W2130" s="2"/>
    </row>
    <row r="2131" spans="1:23" ht="13" x14ac:dyDescent="0.3">
      <c r="A2131" s="327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 s="2"/>
      <c r="W2131" s="2"/>
    </row>
    <row r="2132" spans="1:23" ht="13" x14ac:dyDescent="0.3">
      <c r="A2132" s="327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 s="2"/>
      <c r="W2132" s="2"/>
    </row>
    <row r="2133" spans="1:23" ht="13" x14ac:dyDescent="0.3">
      <c r="A2133" s="327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 s="2"/>
      <c r="W2133" s="2"/>
    </row>
    <row r="2134" spans="1:23" ht="13" x14ac:dyDescent="0.3">
      <c r="A2134" s="327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 s="2"/>
      <c r="W2134" s="2"/>
    </row>
    <row r="2135" spans="1:23" ht="13" x14ac:dyDescent="0.3">
      <c r="A2135" s="327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 s="2"/>
      <c r="W2135" s="2"/>
    </row>
    <row r="2136" spans="1:23" ht="13" x14ac:dyDescent="0.3">
      <c r="A2136" s="327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 s="2"/>
      <c r="W2136" s="2"/>
    </row>
    <row r="2137" spans="1:23" ht="13" x14ac:dyDescent="0.3">
      <c r="A2137" s="32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 s="2"/>
      <c r="W2137" s="2"/>
    </row>
    <row r="2138" spans="1:23" ht="13" x14ac:dyDescent="0.3">
      <c r="A2138" s="327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 s="2"/>
      <c r="W2138" s="2"/>
    </row>
    <row r="2139" spans="1:23" ht="13" x14ac:dyDescent="0.3">
      <c r="A2139" s="327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 s="2"/>
      <c r="W2139" s="2"/>
    </row>
    <row r="2140" spans="1:23" ht="13" x14ac:dyDescent="0.3">
      <c r="A2140" s="327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 s="2"/>
      <c r="W2140" s="2"/>
    </row>
    <row r="2141" spans="1:23" ht="13" x14ac:dyDescent="0.3">
      <c r="A2141" s="327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 s="2"/>
      <c r="W2141" s="2"/>
    </row>
    <row r="2142" spans="1:23" ht="13" x14ac:dyDescent="0.3">
      <c r="A2142" s="327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 s="2"/>
      <c r="W2142" s="2"/>
    </row>
    <row r="2143" spans="1:23" ht="13" x14ac:dyDescent="0.3">
      <c r="A2143" s="327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 s="2"/>
      <c r="W2143" s="2"/>
    </row>
    <row r="2144" spans="1:23" ht="13" x14ac:dyDescent="0.3">
      <c r="A2144" s="327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 s="2"/>
      <c r="W2144" s="2"/>
    </row>
    <row r="2145" spans="1:23" ht="13" x14ac:dyDescent="0.3">
      <c r="A2145" s="327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 s="2"/>
      <c r="W2145" s="2"/>
    </row>
    <row r="2146" spans="1:23" ht="13" x14ac:dyDescent="0.3">
      <c r="A2146" s="327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 s="2"/>
      <c r="W2146" s="2"/>
    </row>
    <row r="2147" spans="1:23" ht="13" x14ac:dyDescent="0.3">
      <c r="A2147" s="32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 s="2"/>
      <c r="W2147" s="2"/>
    </row>
    <row r="2148" spans="1:23" ht="13" x14ac:dyDescent="0.3">
      <c r="A2148" s="327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 s="2"/>
      <c r="W2148" s="2"/>
    </row>
    <row r="2149" spans="1:23" ht="13" x14ac:dyDescent="0.3">
      <c r="A2149" s="327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 s="2"/>
      <c r="W2149" s="2"/>
    </row>
    <row r="2150" spans="1:23" ht="13" x14ac:dyDescent="0.3">
      <c r="A2150" s="327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 s="2"/>
      <c r="W2150" s="2"/>
    </row>
    <row r="2151" spans="1:23" ht="13" x14ac:dyDescent="0.3">
      <c r="A2151" s="327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 s="2"/>
      <c r="W2151" s="2"/>
    </row>
    <row r="2152" spans="1:23" ht="13" x14ac:dyDescent="0.3">
      <c r="A2152" s="327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 s="2"/>
      <c r="W2152" s="2"/>
    </row>
    <row r="2153" spans="1:23" ht="13" x14ac:dyDescent="0.3">
      <c r="A2153" s="327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 s="2"/>
      <c r="W2153" s="2"/>
    </row>
    <row r="2154" spans="1:23" ht="13" x14ac:dyDescent="0.3">
      <c r="A2154" s="327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 s="2"/>
      <c r="W2154" s="2"/>
    </row>
    <row r="2155" spans="1:23" ht="13" x14ac:dyDescent="0.3">
      <c r="A2155" s="327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 s="2"/>
      <c r="W2155" s="2"/>
    </row>
    <row r="2156" spans="1:23" ht="13" x14ac:dyDescent="0.3">
      <c r="A2156" s="327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 s="2"/>
      <c r="W2156" s="2"/>
    </row>
    <row r="2157" spans="1:23" ht="13" x14ac:dyDescent="0.3">
      <c r="A2157" s="32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 s="2"/>
      <c r="W2157" s="2"/>
    </row>
    <row r="2158" spans="1:23" ht="13" x14ac:dyDescent="0.3">
      <c r="A2158" s="327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 s="2"/>
      <c r="W2158" s="2"/>
    </row>
    <row r="2159" spans="1:23" ht="13" x14ac:dyDescent="0.3">
      <c r="A2159" s="327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 s="2"/>
      <c r="W2159" s="2"/>
    </row>
    <row r="2160" spans="1:23" ht="13" x14ac:dyDescent="0.3">
      <c r="A2160" s="327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 s="2"/>
      <c r="W2160" s="2"/>
    </row>
    <row r="2161" spans="1:23" ht="13" x14ac:dyDescent="0.3">
      <c r="A2161" s="327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 s="2"/>
      <c r="W2161" s="2"/>
    </row>
    <row r="2162" spans="1:23" x14ac:dyDescent="0.2">
      <c r="V2162" s="2"/>
      <c r="W2162" s="2"/>
    </row>
    <row r="2163" spans="1:23" x14ac:dyDescent="0.2">
      <c r="V2163" s="2"/>
      <c r="W2163" s="2"/>
    </row>
    <row r="2164" spans="1:23" x14ac:dyDescent="0.2">
      <c r="V2164" s="2"/>
      <c r="W2164" s="2"/>
    </row>
    <row r="2165" spans="1:23" x14ac:dyDescent="0.2">
      <c r="V2165" s="2"/>
      <c r="W2165" s="2"/>
    </row>
    <row r="2166" spans="1:23" x14ac:dyDescent="0.2">
      <c r="V2166" s="2"/>
      <c r="W2166" s="2"/>
    </row>
    <row r="2167" spans="1:23" x14ac:dyDescent="0.2">
      <c r="V2167" s="2"/>
      <c r="W2167" s="2"/>
    </row>
    <row r="2168" spans="1:23" x14ac:dyDescent="0.2">
      <c r="V2168" s="2"/>
      <c r="W2168" s="2"/>
    </row>
    <row r="2169" spans="1:23" x14ac:dyDescent="0.2">
      <c r="V2169" s="2"/>
      <c r="W2169" s="2"/>
    </row>
    <row r="2170" spans="1:23" x14ac:dyDescent="0.2">
      <c r="V2170" s="2"/>
      <c r="W2170" s="2"/>
    </row>
    <row r="2171" spans="1:23" x14ac:dyDescent="0.2">
      <c r="V2171" s="2"/>
      <c r="W2171" s="2"/>
    </row>
    <row r="2172" spans="1:23" x14ac:dyDescent="0.2">
      <c r="V2172" s="2"/>
      <c r="W2172" s="2"/>
    </row>
    <row r="2173" spans="1:23" x14ac:dyDescent="0.2">
      <c r="V2173" s="2"/>
      <c r="W2173" s="2"/>
    </row>
    <row r="2174" spans="1:23" x14ac:dyDescent="0.2">
      <c r="V2174" s="2"/>
      <c r="W2174" s="2"/>
    </row>
    <row r="2175" spans="1:23" x14ac:dyDescent="0.2">
      <c r="V2175" s="2"/>
      <c r="W2175" s="2"/>
    </row>
    <row r="2176" spans="1:23" x14ac:dyDescent="0.2">
      <c r="V2176" s="2"/>
      <c r="W2176" s="2"/>
    </row>
    <row r="2177" spans="22:23" x14ac:dyDescent="0.2">
      <c r="V2177" s="2"/>
      <c r="W2177" s="2"/>
    </row>
  </sheetData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204"/>
  <sheetViews>
    <sheetView showGridLines="0" view="pageBreakPreview" topLeftCell="A148" zoomScaleSheetLayoutView="100" workbookViewId="0">
      <selection activeCell="AZ19" sqref="AZ19"/>
    </sheetView>
  </sheetViews>
  <sheetFormatPr baseColWidth="10" defaultColWidth="11.453125" defaultRowHeight="10.5" x14ac:dyDescent="0.25"/>
  <cols>
    <col min="1" max="1" width="7.453125" style="2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22" width="13" style="1" customWidth="1"/>
    <col min="23" max="23" width="11.453125" style="2"/>
    <col min="24" max="24" width="4.81640625" style="2" customWidth="1"/>
    <col min="25" max="26" width="6.1796875" style="2" customWidth="1"/>
    <col min="27" max="41" width="4.81640625" style="2" customWidth="1"/>
    <col min="42" max="42" width="5.453125" style="2" customWidth="1"/>
    <col min="43" max="50" width="4.81640625" style="2" customWidth="1"/>
    <col min="51" max="52" width="11.453125" style="2"/>
    <col min="53" max="64" width="4.81640625" style="65" customWidth="1"/>
    <col min="65" max="65" width="11.453125" style="73"/>
    <col min="66" max="77" width="4.81640625" style="65" customWidth="1"/>
    <col min="78" max="78" width="11.453125" style="65"/>
    <col min="79" max="91" width="4.7265625" style="65" customWidth="1"/>
    <col min="92" max="124" width="11.453125" style="65"/>
    <col min="125" max="16384" width="11.453125" style="2"/>
  </cols>
  <sheetData>
    <row r="1" spans="1:124" ht="17" thickBot="1" x14ac:dyDescent="0.4">
      <c r="A1" s="267" t="str">
        <f>Synthèse!A7</f>
        <v>Comptages vitesse TV/PL à Montreuil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9" t="str">
        <f>Synthèse!A8</f>
        <v>Poste 12 Rue de l'Union</v>
      </c>
      <c r="N1" s="269"/>
      <c r="O1" s="269"/>
      <c r="P1" s="269"/>
      <c r="Q1" s="269"/>
      <c r="R1" s="269"/>
      <c r="S1" s="269"/>
      <c r="T1" s="269"/>
      <c r="U1" s="270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BA1"/>
      <c r="BB1"/>
      <c r="BC1"/>
      <c r="BD1"/>
      <c r="BE1"/>
      <c r="BF1"/>
      <c r="BG1"/>
      <c r="BH1"/>
      <c r="BI1"/>
      <c r="BJ1"/>
      <c r="BK1"/>
      <c r="BL1"/>
      <c r="BM1" s="3"/>
      <c r="BN1" s="5" t="str">
        <f>BA5</f>
        <v>lundi 20 septembre 2021</v>
      </c>
      <c r="BO1" s="5" t="str">
        <f t="shared" ref="BO1:BT2" si="0">BB5</f>
        <v>mardi 21 septembres 2021</v>
      </c>
      <c r="BP1" s="5" t="str">
        <f t="shared" si="0"/>
        <v>mercredi 22 septembre 2021</v>
      </c>
      <c r="BQ1" s="5" t="str">
        <f t="shared" si="0"/>
        <v>jeudi 23 septembre 2021</v>
      </c>
      <c r="BR1" s="5" t="str">
        <f t="shared" si="0"/>
        <v>vendredi 24 septembre 2021</v>
      </c>
      <c r="BS1" s="5" t="str">
        <f t="shared" si="0"/>
        <v>samedi 25 septembre 2021</v>
      </c>
      <c r="BT1" s="5" t="str">
        <f t="shared" si="0"/>
        <v>dimanche 26 septembre 2021</v>
      </c>
      <c r="BU1" s="5"/>
      <c r="BV1" s="5"/>
      <c r="BW1" s="5"/>
      <c r="BX1" s="5"/>
      <c r="BY1"/>
      <c r="BZ1"/>
      <c r="CA1" s="65" t="s">
        <v>100</v>
      </c>
    </row>
    <row r="2" spans="1:124" s="9" customFormat="1" ht="7.15" customHeight="1" thickBot="1" x14ac:dyDescent="0.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BA2"/>
      <c r="BB2"/>
      <c r="BC2"/>
      <c r="BD2"/>
      <c r="BE2"/>
      <c r="BF2"/>
      <c r="BG2"/>
      <c r="BH2"/>
      <c r="BI2"/>
      <c r="BJ2"/>
      <c r="BK2"/>
      <c r="BL2"/>
      <c r="BM2" s="69"/>
      <c r="BN2" s="5" t="str">
        <f>BA6</f>
        <v>lundi 20 septembre 2021</v>
      </c>
      <c r="BO2" s="5" t="str">
        <f t="shared" si="0"/>
        <v>mardi 21 septembres 2021</v>
      </c>
      <c r="BP2" s="5" t="str">
        <f t="shared" si="0"/>
        <v>mercredi 22 septembre 2021</v>
      </c>
      <c r="BQ2" s="5" t="str">
        <f t="shared" si="0"/>
        <v>jeudi 23 septembre 2021</v>
      </c>
      <c r="BR2" s="5" t="str">
        <f t="shared" si="0"/>
        <v>vendredi 24 septembre 2021</v>
      </c>
      <c r="BS2" s="5" t="str">
        <f t="shared" si="0"/>
        <v>samedi 25 septembre 2021</v>
      </c>
      <c r="BT2" s="5" t="str">
        <f t="shared" si="0"/>
        <v>dimanche 26 septembre 2021</v>
      </c>
      <c r="BU2" s="5"/>
      <c r="BV2" s="5"/>
      <c r="BW2" s="5"/>
      <c r="BX2" s="5"/>
      <c r="BY2"/>
      <c r="BZ2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35">
      <c r="A3" s="112" t="s">
        <v>75</v>
      </c>
      <c r="B3" s="113"/>
      <c r="C3" s="113"/>
      <c r="D3" s="113"/>
      <c r="E3" s="114" t="str">
        <f>BA5</f>
        <v>lundi 20 septembre 2021</v>
      </c>
      <c r="F3" s="113"/>
      <c r="G3" s="113"/>
      <c r="H3" s="113"/>
      <c r="I3" s="112" t="s">
        <v>91</v>
      </c>
      <c r="J3" s="115" t="str">
        <f>Synthèse!B13</f>
        <v>Rue de Vincennes</v>
      </c>
      <c r="K3" s="112"/>
      <c r="L3" s="116"/>
      <c r="M3" s="113"/>
      <c r="N3" s="112"/>
      <c r="O3" s="112" t="s">
        <v>94</v>
      </c>
      <c r="P3" s="115" t="str">
        <f>Synthèse!B12</f>
        <v>Rue de Mirabeau</v>
      </c>
      <c r="Q3" s="113"/>
      <c r="R3" s="113"/>
      <c r="S3" s="113"/>
      <c r="T3" s="113"/>
      <c r="U3" s="113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BA3"/>
      <c r="BB3"/>
      <c r="BC3"/>
      <c r="BD3"/>
      <c r="BE3"/>
      <c r="BF3"/>
      <c r="BG3"/>
      <c r="BH3"/>
      <c r="BI3"/>
      <c r="BJ3"/>
      <c r="BK3"/>
      <c r="BL3"/>
      <c r="BM3" s="70" t="s">
        <v>28</v>
      </c>
      <c r="BN3" s="191">
        <v>0</v>
      </c>
      <c r="BO3" s="191">
        <v>0</v>
      </c>
      <c r="BP3" s="191">
        <v>0</v>
      </c>
      <c r="BQ3" s="191">
        <v>0</v>
      </c>
      <c r="BR3" s="191">
        <v>0</v>
      </c>
      <c r="BS3" s="191">
        <v>0</v>
      </c>
      <c r="BT3" s="191">
        <v>0</v>
      </c>
      <c r="BU3" s="191">
        <v>0</v>
      </c>
      <c r="BV3" s="191">
        <v>0</v>
      </c>
      <c r="BW3" s="191">
        <v>0</v>
      </c>
      <c r="BX3" s="191">
        <v>0</v>
      </c>
      <c r="BY3" s="191">
        <v>0</v>
      </c>
      <c r="CA3" s="190">
        <v>2</v>
      </c>
      <c r="CB3" s="190">
        <v>1</v>
      </c>
      <c r="CC3" s="190">
        <v>0</v>
      </c>
      <c r="CD3" s="190">
        <v>0</v>
      </c>
      <c r="CE3" s="190">
        <v>0</v>
      </c>
      <c r="CF3" s="190">
        <v>0</v>
      </c>
      <c r="CG3" s="190">
        <v>0</v>
      </c>
      <c r="CH3" s="190">
        <v>0</v>
      </c>
      <c r="CI3" s="190">
        <v>0</v>
      </c>
      <c r="CJ3" s="190">
        <v>0</v>
      </c>
      <c r="CK3" s="190">
        <v>0</v>
      </c>
      <c r="CL3" s="190">
        <v>0</v>
      </c>
    </row>
    <row r="4" spans="1:124" ht="12" customHeight="1" thickBot="1" x14ac:dyDescent="0.3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A4"/>
      <c r="BB4"/>
      <c r="BC4"/>
      <c r="BD4"/>
      <c r="BE4"/>
      <c r="BF4"/>
      <c r="BG4"/>
      <c r="BH4"/>
      <c r="BI4"/>
      <c r="BJ4"/>
      <c r="BK4"/>
      <c r="BL4"/>
      <c r="BM4" s="71"/>
      <c r="BN4" s="191">
        <v>0</v>
      </c>
      <c r="BO4" s="191">
        <v>0</v>
      </c>
      <c r="BP4" s="191">
        <v>0</v>
      </c>
      <c r="BQ4" s="191">
        <v>0</v>
      </c>
      <c r="BR4" s="191">
        <v>0</v>
      </c>
      <c r="BS4" s="191">
        <v>0</v>
      </c>
      <c r="BT4" s="191">
        <v>0</v>
      </c>
      <c r="BU4" s="191">
        <v>0</v>
      </c>
      <c r="BV4" s="191">
        <v>0</v>
      </c>
      <c r="BW4" s="191">
        <v>0</v>
      </c>
      <c r="BX4" s="191">
        <v>0</v>
      </c>
      <c r="BY4" s="191">
        <v>0</v>
      </c>
      <c r="CA4" s="190">
        <v>4</v>
      </c>
      <c r="CB4" s="190">
        <v>0</v>
      </c>
      <c r="CC4" s="190">
        <v>0</v>
      </c>
      <c r="CD4" s="190">
        <v>1</v>
      </c>
      <c r="CE4" s="190">
        <v>0</v>
      </c>
      <c r="CF4" s="190">
        <v>0</v>
      </c>
      <c r="CG4" s="190">
        <v>0</v>
      </c>
      <c r="CH4" s="190">
        <v>0</v>
      </c>
      <c r="CI4" s="190">
        <v>0</v>
      </c>
      <c r="CJ4" s="190">
        <v>0</v>
      </c>
      <c r="CK4" s="190">
        <v>0</v>
      </c>
      <c r="CL4" s="190">
        <v>0</v>
      </c>
    </row>
    <row r="5" spans="1:124" ht="13.5" thickTop="1" x14ac:dyDescent="0.3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61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BA5" s="5" t="s">
        <v>163</v>
      </c>
      <c r="BB5" s="5" t="s">
        <v>164</v>
      </c>
      <c r="BC5" s="5" t="s">
        <v>165</v>
      </c>
      <c r="BD5" s="5" t="s">
        <v>166</v>
      </c>
      <c r="BE5" s="5" t="s">
        <v>167</v>
      </c>
      <c r="BF5" s="5" t="s">
        <v>168</v>
      </c>
      <c r="BG5" s="5" t="s">
        <v>169</v>
      </c>
      <c r="BH5" s="5"/>
      <c r="BI5" s="5"/>
      <c r="BJ5" s="5"/>
      <c r="BK5" s="5"/>
      <c r="BL5"/>
      <c r="BM5"/>
      <c r="BN5" s="191">
        <v>0</v>
      </c>
      <c r="BO5" s="191">
        <v>0</v>
      </c>
      <c r="BP5" s="191">
        <v>0</v>
      </c>
      <c r="BQ5" s="191">
        <v>0</v>
      </c>
      <c r="BR5" s="191">
        <v>0</v>
      </c>
      <c r="BS5" s="191">
        <v>0</v>
      </c>
      <c r="BT5" s="191">
        <v>0</v>
      </c>
      <c r="BU5" s="191">
        <v>0</v>
      </c>
      <c r="BV5" s="191">
        <v>0</v>
      </c>
      <c r="BW5" s="191">
        <v>0</v>
      </c>
      <c r="BX5" s="191">
        <v>0</v>
      </c>
      <c r="BY5" s="191">
        <v>0</v>
      </c>
      <c r="CA5" s="190">
        <v>2</v>
      </c>
      <c r="CB5" s="190">
        <v>0</v>
      </c>
      <c r="CC5" s="190">
        <v>0</v>
      </c>
      <c r="CD5" s="190">
        <v>0</v>
      </c>
      <c r="CE5" s="190">
        <v>0</v>
      </c>
      <c r="CF5" s="190">
        <v>0</v>
      </c>
      <c r="CG5" s="190">
        <v>0</v>
      </c>
      <c r="CH5" s="190">
        <v>0</v>
      </c>
      <c r="CI5" s="190">
        <v>0</v>
      </c>
      <c r="CJ5" s="190">
        <v>0</v>
      </c>
      <c r="CK5" s="190">
        <v>0</v>
      </c>
      <c r="CL5" s="190">
        <v>0</v>
      </c>
    </row>
    <row r="6" spans="1:124" ht="13.5" thickBot="1" x14ac:dyDescent="0.3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BA6" s="5" t="s">
        <v>163</v>
      </c>
      <c r="BB6" s="5" t="s">
        <v>164</v>
      </c>
      <c r="BC6" s="5" t="s">
        <v>165</v>
      </c>
      <c r="BD6" s="5" t="s">
        <v>166</v>
      </c>
      <c r="BE6" s="5" t="s">
        <v>167</v>
      </c>
      <c r="BF6" s="5" t="s">
        <v>168</v>
      </c>
      <c r="BG6" s="5" t="s">
        <v>169</v>
      </c>
      <c r="BH6" s="5"/>
      <c r="BI6" s="5"/>
      <c r="BJ6" s="5"/>
      <c r="BK6" s="5"/>
      <c r="BL6"/>
      <c r="BM6"/>
      <c r="BN6" s="191">
        <v>0</v>
      </c>
      <c r="BO6" s="191">
        <v>0</v>
      </c>
      <c r="BP6" s="191">
        <v>0</v>
      </c>
      <c r="BQ6" s="191">
        <v>0</v>
      </c>
      <c r="BR6" s="191">
        <v>0</v>
      </c>
      <c r="BS6" s="191">
        <v>0</v>
      </c>
      <c r="BT6" s="191">
        <v>0</v>
      </c>
      <c r="BU6" s="191">
        <v>0</v>
      </c>
      <c r="BV6" s="191">
        <v>0</v>
      </c>
      <c r="BW6" s="191">
        <v>0</v>
      </c>
      <c r="BX6" s="191">
        <v>0</v>
      </c>
      <c r="BY6" s="191">
        <v>0</v>
      </c>
      <c r="CA6" s="190">
        <v>2</v>
      </c>
      <c r="CB6" s="190">
        <v>1</v>
      </c>
      <c r="CC6" s="190">
        <v>0</v>
      </c>
      <c r="CD6" s="190">
        <v>0</v>
      </c>
      <c r="CE6" s="190">
        <v>0</v>
      </c>
      <c r="CF6" s="190">
        <v>0</v>
      </c>
      <c r="CG6" s="190">
        <v>0</v>
      </c>
      <c r="CH6" s="190">
        <v>0</v>
      </c>
      <c r="CI6" s="190">
        <v>0</v>
      </c>
      <c r="CJ6" s="190">
        <v>0</v>
      </c>
      <c r="CK6" s="190">
        <v>0</v>
      </c>
      <c r="CL6" s="190">
        <v>0</v>
      </c>
    </row>
    <row r="7" spans="1:124" ht="14" thickTop="1" thickBot="1" x14ac:dyDescent="0.35">
      <c r="A7" s="25" t="s">
        <v>26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  <c r="V7" s="26"/>
      <c r="W7" s="4"/>
      <c r="X7" s="5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68" t="s">
        <v>76</v>
      </c>
      <c r="BA7" s="187">
        <f>BN3+CA3</f>
        <v>2</v>
      </c>
      <c r="BB7" s="187">
        <f t="shared" ref="BB7:BL22" si="1">BO3+CB3</f>
        <v>1</v>
      </c>
      <c r="BC7" s="187">
        <f t="shared" si="1"/>
        <v>0</v>
      </c>
      <c r="BD7" s="187">
        <f t="shared" si="1"/>
        <v>0</v>
      </c>
      <c r="BE7" s="187">
        <f t="shared" si="1"/>
        <v>0</v>
      </c>
      <c r="BF7" s="187">
        <f t="shared" si="1"/>
        <v>0</v>
      </c>
      <c r="BG7" s="187">
        <f t="shared" si="1"/>
        <v>0</v>
      </c>
      <c r="BH7" s="187">
        <f t="shared" si="1"/>
        <v>0</v>
      </c>
      <c r="BI7" s="187">
        <f t="shared" si="1"/>
        <v>0</v>
      </c>
      <c r="BJ7" s="187">
        <f t="shared" si="1"/>
        <v>0</v>
      </c>
      <c r="BK7" s="187">
        <f t="shared" si="1"/>
        <v>0</v>
      </c>
      <c r="BL7" s="187">
        <f>BY3+CL3</f>
        <v>0</v>
      </c>
      <c r="BM7" s="71"/>
      <c r="BN7" s="191">
        <v>0</v>
      </c>
      <c r="BO7" s="191">
        <v>0</v>
      </c>
      <c r="BP7" s="191">
        <v>0</v>
      </c>
      <c r="BQ7" s="191">
        <v>0</v>
      </c>
      <c r="BR7" s="191">
        <v>0</v>
      </c>
      <c r="BS7" s="191">
        <v>0</v>
      </c>
      <c r="BT7" s="191">
        <v>0</v>
      </c>
      <c r="BU7" s="191">
        <v>0</v>
      </c>
      <c r="BV7" s="191">
        <v>0</v>
      </c>
      <c r="BW7" s="191">
        <v>0</v>
      </c>
      <c r="BX7" s="191">
        <v>0</v>
      </c>
      <c r="BY7" s="191">
        <v>0</v>
      </c>
      <c r="CA7" s="190">
        <v>1</v>
      </c>
      <c r="CB7" s="190">
        <v>0</v>
      </c>
      <c r="CC7" s="190">
        <v>1</v>
      </c>
      <c r="CD7" s="190">
        <v>0</v>
      </c>
      <c r="CE7" s="190">
        <v>0</v>
      </c>
      <c r="CF7" s="190">
        <v>0</v>
      </c>
      <c r="CG7" s="190">
        <v>0</v>
      </c>
      <c r="CH7" s="190">
        <v>0</v>
      </c>
      <c r="CI7" s="190">
        <v>0</v>
      </c>
      <c r="CJ7" s="190">
        <v>0</v>
      </c>
      <c r="CK7" s="190">
        <v>0</v>
      </c>
      <c r="CL7" s="190">
        <v>0</v>
      </c>
    </row>
    <row r="8" spans="1:124" ht="13.5" thickTop="1" x14ac:dyDescent="0.3">
      <c r="A8" s="27" t="s">
        <v>29</v>
      </c>
      <c r="B8" s="195">
        <f>X10</f>
        <v>2</v>
      </c>
      <c r="C8" s="201">
        <f>AL10</f>
        <v>0</v>
      </c>
      <c r="D8" s="195">
        <f t="shared" ref="D8:D30" si="2">Y10</f>
        <v>1</v>
      </c>
      <c r="E8" s="201">
        <f t="shared" ref="E8:E30" si="3">AM10</f>
        <v>0</v>
      </c>
      <c r="F8" s="195">
        <f t="shared" ref="F8:F30" si="4">Z10</f>
        <v>0</v>
      </c>
      <c r="G8" s="201">
        <f t="shared" ref="G8:G30" si="5">AN10</f>
        <v>0</v>
      </c>
      <c r="H8" s="195">
        <f t="shared" ref="H8:H30" si="6">AA10</f>
        <v>0</v>
      </c>
      <c r="I8" s="201">
        <f t="shared" ref="I8:I30" si="7">AO10</f>
        <v>0</v>
      </c>
      <c r="J8" s="195">
        <f t="shared" ref="J8:J30" si="8">AB10</f>
        <v>0</v>
      </c>
      <c r="K8" s="201">
        <f t="shared" ref="K8:K30" si="9">AP10</f>
        <v>0</v>
      </c>
      <c r="L8" s="195">
        <f t="shared" ref="L8:L30" si="10">AC10</f>
        <v>0</v>
      </c>
      <c r="M8" s="201">
        <f t="shared" ref="M8:M30" si="11">AQ10</f>
        <v>0</v>
      </c>
      <c r="N8" s="195">
        <f t="shared" ref="N8:N30" si="12">AD10</f>
        <v>0</v>
      </c>
      <c r="O8" s="201">
        <f t="shared" ref="O8:O30" si="13">AR10</f>
        <v>0</v>
      </c>
      <c r="P8" s="195">
        <f t="shared" ref="P8:P30" si="14">AE10</f>
        <v>0</v>
      </c>
      <c r="Q8" s="201">
        <f t="shared" ref="Q8:Q30" si="15">AS10</f>
        <v>0</v>
      </c>
      <c r="R8" s="195">
        <f t="shared" ref="R8:R30" si="16">SUM(AF10:AI10)</f>
        <v>0</v>
      </c>
      <c r="S8" s="201">
        <f t="shared" ref="S8:S30" si="17">SUM(AT10:AW10)</f>
        <v>0</v>
      </c>
      <c r="T8" s="195">
        <f>SUM(B8,D8,F8,H8,J8,L8,N8,P8,R8,)</f>
        <v>3</v>
      </c>
      <c r="U8" s="201">
        <f>SUM(C8,E8,G8,I8,K8,M8,O8,Q8,S8)</f>
        <v>0</v>
      </c>
      <c r="V8" s="2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BA8" s="187">
        <f t="shared" ref="BA8:BA29" si="18">BN4+CA4</f>
        <v>4</v>
      </c>
      <c r="BB8" s="187">
        <f t="shared" si="1"/>
        <v>0</v>
      </c>
      <c r="BC8" s="187">
        <f t="shared" si="1"/>
        <v>0</v>
      </c>
      <c r="BD8" s="187">
        <f t="shared" si="1"/>
        <v>1</v>
      </c>
      <c r="BE8" s="187">
        <f t="shared" si="1"/>
        <v>0</v>
      </c>
      <c r="BF8" s="187">
        <f t="shared" si="1"/>
        <v>0</v>
      </c>
      <c r="BG8" s="187">
        <f t="shared" si="1"/>
        <v>0</v>
      </c>
      <c r="BH8" s="187">
        <f t="shared" si="1"/>
        <v>0</v>
      </c>
      <c r="BI8" s="187">
        <f t="shared" si="1"/>
        <v>0</v>
      </c>
      <c r="BJ8" s="187">
        <f t="shared" si="1"/>
        <v>0</v>
      </c>
      <c r="BK8" s="187">
        <f t="shared" si="1"/>
        <v>0</v>
      </c>
      <c r="BL8" s="187">
        <f t="shared" si="1"/>
        <v>0</v>
      </c>
      <c r="BM8" s="71"/>
      <c r="BN8" s="191">
        <v>0</v>
      </c>
      <c r="BO8" s="191">
        <v>0</v>
      </c>
      <c r="BP8" s="191">
        <v>0</v>
      </c>
      <c r="BQ8" s="191">
        <v>0</v>
      </c>
      <c r="BR8" s="191">
        <v>0</v>
      </c>
      <c r="BS8" s="191">
        <v>0</v>
      </c>
      <c r="BT8" s="191">
        <v>0</v>
      </c>
      <c r="BU8" s="191">
        <v>0</v>
      </c>
      <c r="BV8" s="191">
        <v>0</v>
      </c>
      <c r="BW8" s="191">
        <v>0</v>
      </c>
      <c r="BX8" s="191">
        <v>0</v>
      </c>
      <c r="BY8" s="191">
        <v>0</v>
      </c>
      <c r="CA8" s="190">
        <v>1</v>
      </c>
      <c r="CB8" s="190">
        <v>4</v>
      </c>
      <c r="CC8" s="190">
        <v>1</v>
      </c>
      <c r="CD8" s="190">
        <v>0</v>
      </c>
      <c r="CE8" s="190">
        <v>0</v>
      </c>
      <c r="CF8" s="190">
        <v>0</v>
      </c>
      <c r="CG8" s="190">
        <v>0</v>
      </c>
      <c r="CH8" s="190">
        <v>0</v>
      </c>
      <c r="CI8" s="190">
        <v>0</v>
      </c>
      <c r="CJ8" s="190">
        <v>0</v>
      </c>
      <c r="CK8" s="190">
        <v>0</v>
      </c>
      <c r="CL8" s="190">
        <v>0</v>
      </c>
    </row>
    <row r="9" spans="1:124" ht="13" x14ac:dyDescent="0.3">
      <c r="A9" s="27" t="s">
        <v>30</v>
      </c>
      <c r="B9" s="195">
        <f t="shared" ref="B9:B30" si="19">X11</f>
        <v>4</v>
      </c>
      <c r="C9" s="201">
        <f t="shared" ref="C9:C30" si="20">AL11</f>
        <v>0</v>
      </c>
      <c r="D9" s="195">
        <f t="shared" si="2"/>
        <v>0</v>
      </c>
      <c r="E9" s="201">
        <f t="shared" si="3"/>
        <v>0</v>
      </c>
      <c r="F9" s="195">
        <f t="shared" si="4"/>
        <v>0</v>
      </c>
      <c r="G9" s="201">
        <f t="shared" si="5"/>
        <v>0</v>
      </c>
      <c r="H9" s="195">
        <f t="shared" si="6"/>
        <v>1</v>
      </c>
      <c r="I9" s="201">
        <f t="shared" si="7"/>
        <v>0</v>
      </c>
      <c r="J9" s="195">
        <f t="shared" si="8"/>
        <v>0</v>
      </c>
      <c r="K9" s="201">
        <f t="shared" si="9"/>
        <v>0</v>
      </c>
      <c r="L9" s="195">
        <f t="shared" si="10"/>
        <v>0</v>
      </c>
      <c r="M9" s="201">
        <f t="shared" si="11"/>
        <v>0</v>
      </c>
      <c r="N9" s="195">
        <f t="shared" si="12"/>
        <v>0</v>
      </c>
      <c r="O9" s="201">
        <f t="shared" si="13"/>
        <v>0</v>
      </c>
      <c r="P9" s="195">
        <f t="shared" si="14"/>
        <v>0</v>
      </c>
      <c r="Q9" s="201">
        <f t="shared" si="15"/>
        <v>0</v>
      </c>
      <c r="R9" s="195">
        <f t="shared" si="16"/>
        <v>0</v>
      </c>
      <c r="S9" s="201">
        <f t="shared" si="17"/>
        <v>0</v>
      </c>
      <c r="T9" s="195">
        <f t="shared" ref="T9:T30" si="21">SUM(B9,D9,F9,H9,J9,L9,N9,P9,R9,)</f>
        <v>5</v>
      </c>
      <c r="U9" s="201">
        <f t="shared" ref="U9:U29" si="22">SUM(C9,E9,G9,I9,K9,M9,O9,Q9,S9)</f>
        <v>0</v>
      </c>
      <c r="V9" s="26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BA9" s="187">
        <f t="shared" si="18"/>
        <v>2</v>
      </c>
      <c r="BB9" s="187">
        <f t="shared" si="1"/>
        <v>0</v>
      </c>
      <c r="BC9" s="187">
        <f t="shared" si="1"/>
        <v>0</v>
      </c>
      <c r="BD9" s="187">
        <f t="shared" si="1"/>
        <v>0</v>
      </c>
      <c r="BE9" s="187">
        <f t="shared" si="1"/>
        <v>0</v>
      </c>
      <c r="BF9" s="187">
        <f t="shared" si="1"/>
        <v>0</v>
      </c>
      <c r="BG9" s="187">
        <f t="shared" si="1"/>
        <v>0</v>
      </c>
      <c r="BH9" s="187">
        <f t="shared" si="1"/>
        <v>0</v>
      </c>
      <c r="BI9" s="187">
        <f t="shared" si="1"/>
        <v>0</v>
      </c>
      <c r="BJ9" s="187">
        <f t="shared" si="1"/>
        <v>0</v>
      </c>
      <c r="BK9" s="187">
        <f t="shared" si="1"/>
        <v>0</v>
      </c>
      <c r="BL9" s="187">
        <f t="shared" si="1"/>
        <v>0</v>
      </c>
      <c r="BM9" s="71"/>
      <c r="BN9" s="191">
        <v>0</v>
      </c>
      <c r="BO9" s="191">
        <v>0</v>
      </c>
      <c r="BP9" s="191">
        <v>0</v>
      </c>
      <c r="BQ9" s="191">
        <v>0</v>
      </c>
      <c r="BR9" s="191">
        <v>0</v>
      </c>
      <c r="BS9" s="191">
        <v>0</v>
      </c>
      <c r="BT9" s="191">
        <v>0</v>
      </c>
      <c r="BU9" s="191">
        <v>0</v>
      </c>
      <c r="BV9" s="191">
        <v>0</v>
      </c>
      <c r="BW9" s="191">
        <v>0</v>
      </c>
      <c r="BX9" s="191">
        <v>0</v>
      </c>
      <c r="BY9" s="191">
        <v>0</v>
      </c>
      <c r="CA9" s="190">
        <v>1</v>
      </c>
      <c r="CB9" s="190">
        <v>6</v>
      </c>
      <c r="CC9" s="190">
        <v>0</v>
      </c>
      <c r="CD9" s="190">
        <v>0</v>
      </c>
      <c r="CE9" s="190">
        <v>0</v>
      </c>
      <c r="CF9" s="190">
        <v>0</v>
      </c>
      <c r="CG9" s="190">
        <v>0</v>
      </c>
      <c r="CH9" s="190">
        <v>0</v>
      </c>
      <c r="CI9" s="190">
        <v>0</v>
      </c>
      <c r="CJ9" s="190">
        <v>0</v>
      </c>
      <c r="CK9" s="190">
        <v>0</v>
      </c>
      <c r="CL9" s="190">
        <v>0</v>
      </c>
    </row>
    <row r="10" spans="1:124" ht="13" x14ac:dyDescent="0.3">
      <c r="A10" s="27" t="s">
        <v>31</v>
      </c>
      <c r="B10" s="195">
        <f t="shared" si="19"/>
        <v>2</v>
      </c>
      <c r="C10" s="201">
        <f t="shared" si="20"/>
        <v>0</v>
      </c>
      <c r="D10" s="195">
        <f t="shared" si="2"/>
        <v>0</v>
      </c>
      <c r="E10" s="201">
        <f t="shared" si="3"/>
        <v>0</v>
      </c>
      <c r="F10" s="195">
        <f t="shared" si="4"/>
        <v>0</v>
      </c>
      <c r="G10" s="201">
        <f t="shared" si="5"/>
        <v>0</v>
      </c>
      <c r="H10" s="195">
        <f t="shared" si="6"/>
        <v>0</v>
      </c>
      <c r="I10" s="201">
        <f t="shared" si="7"/>
        <v>0</v>
      </c>
      <c r="J10" s="195">
        <f t="shared" si="8"/>
        <v>0</v>
      </c>
      <c r="K10" s="201">
        <f t="shared" si="9"/>
        <v>0</v>
      </c>
      <c r="L10" s="195">
        <f t="shared" si="10"/>
        <v>0</v>
      </c>
      <c r="M10" s="201">
        <f t="shared" si="11"/>
        <v>0</v>
      </c>
      <c r="N10" s="195">
        <f t="shared" si="12"/>
        <v>0</v>
      </c>
      <c r="O10" s="201">
        <f t="shared" si="13"/>
        <v>0</v>
      </c>
      <c r="P10" s="195">
        <f t="shared" si="14"/>
        <v>0</v>
      </c>
      <c r="Q10" s="201">
        <f t="shared" si="15"/>
        <v>0</v>
      </c>
      <c r="R10" s="195">
        <f t="shared" si="16"/>
        <v>0</v>
      </c>
      <c r="S10" s="201">
        <f t="shared" si="17"/>
        <v>0</v>
      </c>
      <c r="T10" s="195">
        <f t="shared" si="21"/>
        <v>2</v>
      </c>
      <c r="U10" s="201">
        <f t="shared" si="22"/>
        <v>0</v>
      </c>
      <c r="V10" s="26"/>
      <c r="W10" s="4"/>
      <c r="X10">
        <f>BA7</f>
        <v>2</v>
      </c>
      <c r="Y10">
        <f t="shared" ref="Y10:AI10" si="23">BB7</f>
        <v>1</v>
      </c>
      <c r="Z10">
        <f t="shared" si="23"/>
        <v>0</v>
      </c>
      <c r="AA10">
        <f t="shared" si="23"/>
        <v>0</v>
      </c>
      <c r="AB10">
        <f t="shared" si="23"/>
        <v>0</v>
      </c>
      <c r="AC10">
        <f t="shared" si="23"/>
        <v>0</v>
      </c>
      <c r="AD10">
        <f t="shared" si="23"/>
        <v>0</v>
      </c>
      <c r="AE10">
        <f t="shared" si="23"/>
        <v>0</v>
      </c>
      <c r="AF10">
        <f t="shared" si="23"/>
        <v>0</v>
      </c>
      <c r="AG10">
        <f t="shared" si="23"/>
        <v>0</v>
      </c>
      <c r="AH10">
        <f t="shared" si="23"/>
        <v>0</v>
      </c>
      <c r="AI10">
        <f t="shared" si="23"/>
        <v>0</v>
      </c>
      <c r="AL10">
        <f>BN3</f>
        <v>0</v>
      </c>
      <c r="AM10">
        <f t="shared" ref="AM10:AW10" si="24">BO3</f>
        <v>0</v>
      </c>
      <c r="AN10">
        <f t="shared" si="24"/>
        <v>0</v>
      </c>
      <c r="AO10">
        <f t="shared" si="24"/>
        <v>0</v>
      </c>
      <c r="AP10">
        <f t="shared" si="24"/>
        <v>0</v>
      </c>
      <c r="AQ10">
        <f t="shared" si="24"/>
        <v>0</v>
      </c>
      <c r="AR10">
        <f t="shared" si="24"/>
        <v>0</v>
      </c>
      <c r="AS10">
        <f t="shared" si="24"/>
        <v>0</v>
      </c>
      <c r="AT10">
        <f t="shared" si="24"/>
        <v>0</v>
      </c>
      <c r="AU10">
        <f t="shared" si="24"/>
        <v>0</v>
      </c>
      <c r="AV10">
        <f t="shared" si="24"/>
        <v>0</v>
      </c>
      <c r="AW10">
        <f t="shared" si="24"/>
        <v>0</v>
      </c>
      <c r="BA10" s="187">
        <f t="shared" si="18"/>
        <v>2</v>
      </c>
      <c r="BB10" s="187">
        <f t="shared" si="1"/>
        <v>1</v>
      </c>
      <c r="BC10" s="187">
        <f t="shared" si="1"/>
        <v>0</v>
      </c>
      <c r="BD10" s="187">
        <f t="shared" si="1"/>
        <v>0</v>
      </c>
      <c r="BE10" s="187">
        <f t="shared" si="1"/>
        <v>0</v>
      </c>
      <c r="BF10" s="187">
        <f t="shared" si="1"/>
        <v>0</v>
      </c>
      <c r="BG10" s="187">
        <f t="shared" si="1"/>
        <v>0</v>
      </c>
      <c r="BH10" s="187">
        <f t="shared" si="1"/>
        <v>0</v>
      </c>
      <c r="BI10" s="187">
        <f t="shared" si="1"/>
        <v>0</v>
      </c>
      <c r="BJ10" s="187">
        <f t="shared" si="1"/>
        <v>0</v>
      </c>
      <c r="BK10" s="187">
        <f t="shared" si="1"/>
        <v>0</v>
      </c>
      <c r="BL10" s="187">
        <f t="shared" si="1"/>
        <v>0</v>
      </c>
      <c r="BM10" s="71"/>
      <c r="BN10" s="191">
        <v>0</v>
      </c>
      <c r="BO10" s="191">
        <v>0</v>
      </c>
      <c r="BP10" s="191">
        <v>0</v>
      </c>
      <c r="BQ10" s="191">
        <v>0</v>
      </c>
      <c r="BR10" s="191">
        <v>0</v>
      </c>
      <c r="BS10" s="191">
        <v>0</v>
      </c>
      <c r="BT10" s="191">
        <v>0</v>
      </c>
      <c r="BU10" s="191">
        <v>0</v>
      </c>
      <c r="BV10" s="191">
        <v>0</v>
      </c>
      <c r="BW10" s="191">
        <v>0</v>
      </c>
      <c r="BX10" s="191">
        <v>0</v>
      </c>
      <c r="BY10" s="191">
        <v>0</v>
      </c>
      <c r="CA10" s="190">
        <v>13</v>
      </c>
      <c r="CB10" s="190">
        <v>14</v>
      </c>
      <c r="CC10" s="190">
        <v>2</v>
      </c>
      <c r="CD10" s="190">
        <v>0</v>
      </c>
      <c r="CE10" s="190">
        <v>0</v>
      </c>
      <c r="CF10" s="190">
        <v>0</v>
      </c>
      <c r="CG10" s="190">
        <v>0</v>
      </c>
      <c r="CH10" s="190">
        <v>0</v>
      </c>
      <c r="CI10" s="190">
        <v>0</v>
      </c>
      <c r="CJ10" s="190">
        <v>0</v>
      </c>
      <c r="CK10" s="190">
        <v>0</v>
      </c>
      <c r="CL10" s="190">
        <v>0</v>
      </c>
    </row>
    <row r="11" spans="1:124" ht="13" x14ac:dyDescent="0.3">
      <c r="A11" s="27" t="s">
        <v>32</v>
      </c>
      <c r="B11" s="195">
        <f t="shared" si="19"/>
        <v>2</v>
      </c>
      <c r="C11" s="201">
        <f t="shared" si="20"/>
        <v>0</v>
      </c>
      <c r="D11" s="195">
        <f t="shared" si="2"/>
        <v>1</v>
      </c>
      <c r="E11" s="201">
        <f t="shared" si="3"/>
        <v>0</v>
      </c>
      <c r="F11" s="195">
        <f t="shared" si="4"/>
        <v>0</v>
      </c>
      <c r="G11" s="201">
        <f t="shared" si="5"/>
        <v>0</v>
      </c>
      <c r="H11" s="195">
        <f t="shared" si="6"/>
        <v>0</v>
      </c>
      <c r="I11" s="201">
        <f t="shared" si="7"/>
        <v>0</v>
      </c>
      <c r="J11" s="195">
        <f t="shared" si="8"/>
        <v>0</v>
      </c>
      <c r="K11" s="201">
        <f t="shared" si="9"/>
        <v>0</v>
      </c>
      <c r="L11" s="195">
        <f t="shared" si="10"/>
        <v>0</v>
      </c>
      <c r="M11" s="201">
        <f t="shared" si="11"/>
        <v>0</v>
      </c>
      <c r="N11" s="195">
        <f t="shared" si="12"/>
        <v>0</v>
      </c>
      <c r="O11" s="201">
        <f t="shared" si="13"/>
        <v>0</v>
      </c>
      <c r="P11" s="195">
        <f t="shared" si="14"/>
        <v>0</v>
      </c>
      <c r="Q11" s="201">
        <f t="shared" si="15"/>
        <v>0</v>
      </c>
      <c r="R11" s="195">
        <f t="shared" si="16"/>
        <v>0</v>
      </c>
      <c r="S11" s="201">
        <f t="shared" si="17"/>
        <v>0</v>
      </c>
      <c r="T11" s="195">
        <f t="shared" si="21"/>
        <v>3</v>
      </c>
      <c r="U11" s="201">
        <f t="shared" si="22"/>
        <v>0</v>
      </c>
      <c r="V11" s="26"/>
      <c r="W11" s="4"/>
      <c r="X11">
        <f>BA8</f>
        <v>4</v>
      </c>
      <c r="Y11">
        <f t="shared" ref="Y11:AI11" si="25">BB8</f>
        <v>0</v>
      </c>
      <c r="Z11">
        <f t="shared" si="25"/>
        <v>0</v>
      </c>
      <c r="AA11">
        <f t="shared" si="25"/>
        <v>1</v>
      </c>
      <c r="AB11">
        <f t="shared" si="25"/>
        <v>0</v>
      </c>
      <c r="AC11">
        <f t="shared" si="25"/>
        <v>0</v>
      </c>
      <c r="AD11">
        <f t="shared" si="25"/>
        <v>0</v>
      </c>
      <c r="AE11">
        <f t="shared" si="25"/>
        <v>0</v>
      </c>
      <c r="AF11">
        <f t="shared" si="25"/>
        <v>0</v>
      </c>
      <c r="AG11">
        <f t="shared" si="25"/>
        <v>0</v>
      </c>
      <c r="AH11">
        <f t="shared" si="25"/>
        <v>0</v>
      </c>
      <c r="AI11">
        <f t="shared" si="25"/>
        <v>0</v>
      </c>
      <c r="AL11">
        <f t="shared" ref="AL11:AL32" si="26">BN4</f>
        <v>0</v>
      </c>
      <c r="AM11">
        <f t="shared" ref="AM11:AM32" si="27">BO4</f>
        <v>0</v>
      </c>
      <c r="AN11">
        <f t="shared" ref="AN11:AN32" si="28">BP4</f>
        <v>0</v>
      </c>
      <c r="AO11">
        <f t="shared" ref="AO11:AO32" si="29">BQ4</f>
        <v>0</v>
      </c>
      <c r="AP11">
        <f t="shared" ref="AP11:AP32" si="30">BR4</f>
        <v>0</v>
      </c>
      <c r="AQ11">
        <f t="shared" ref="AQ11:AQ32" si="31">BS4</f>
        <v>0</v>
      </c>
      <c r="AR11">
        <f t="shared" ref="AR11:AR32" si="32">BT4</f>
        <v>0</v>
      </c>
      <c r="AS11">
        <f t="shared" ref="AS11:AS32" si="33">BU4</f>
        <v>0</v>
      </c>
      <c r="AT11">
        <f t="shared" ref="AT11:AT32" si="34">BV4</f>
        <v>0</v>
      </c>
      <c r="AU11">
        <f t="shared" ref="AU11:AU32" si="35">BW4</f>
        <v>0</v>
      </c>
      <c r="AV11">
        <f t="shared" ref="AV11:AV32" si="36">BX4</f>
        <v>0</v>
      </c>
      <c r="AW11">
        <f t="shared" ref="AW11:AW32" si="37">BY4</f>
        <v>0</v>
      </c>
      <c r="BA11" s="187">
        <f t="shared" si="18"/>
        <v>1</v>
      </c>
      <c r="BB11" s="187">
        <f t="shared" si="1"/>
        <v>0</v>
      </c>
      <c r="BC11" s="187">
        <f t="shared" si="1"/>
        <v>1</v>
      </c>
      <c r="BD11" s="187">
        <f t="shared" si="1"/>
        <v>0</v>
      </c>
      <c r="BE11" s="187">
        <f t="shared" si="1"/>
        <v>0</v>
      </c>
      <c r="BF11" s="187">
        <f t="shared" si="1"/>
        <v>0</v>
      </c>
      <c r="BG11" s="187">
        <f t="shared" si="1"/>
        <v>0</v>
      </c>
      <c r="BH11" s="187">
        <f t="shared" si="1"/>
        <v>0</v>
      </c>
      <c r="BI11" s="187">
        <f t="shared" si="1"/>
        <v>0</v>
      </c>
      <c r="BJ11" s="187">
        <f t="shared" si="1"/>
        <v>0</v>
      </c>
      <c r="BK11" s="187">
        <f t="shared" si="1"/>
        <v>0</v>
      </c>
      <c r="BL11" s="187">
        <f t="shared" si="1"/>
        <v>0</v>
      </c>
      <c r="BM11" s="71"/>
      <c r="BN11" s="191">
        <v>0</v>
      </c>
      <c r="BO11" s="191">
        <v>0</v>
      </c>
      <c r="BP11" s="191">
        <v>0</v>
      </c>
      <c r="BQ11" s="191">
        <v>0</v>
      </c>
      <c r="BR11" s="191">
        <v>0</v>
      </c>
      <c r="BS11" s="191">
        <v>0</v>
      </c>
      <c r="BT11" s="191">
        <v>0</v>
      </c>
      <c r="BU11" s="191">
        <v>0</v>
      </c>
      <c r="BV11" s="191">
        <v>0</v>
      </c>
      <c r="BW11" s="191">
        <v>0</v>
      </c>
      <c r="BX11" s="191">
        <v>0</v>
      </c>
      <c r="BY11" s="191">
        <v>0</v>
      </c>
      <c r="CA11" s="190">
        <v>17</v>
      </c>
      <c r="CB11" s="190">
        <v>18</v>
      </c>
      <c r="CC11" s="190">
        <v>0</v>
      </c>
      <c r="CD11" s="190">
        <v>0</v>
      </c>
      <c r="CE11" s="190">
        <v>0</v>
      </c>
      <c r="CF11" s="190">
        <v>0</v>
      </c>
      <c r="CG11" s="190">
        <v>0</v>
      </c>
      <c r="CH11" s="190">
        <v>0</v>
      </c>
      <c r="CI11" s="190">
        <v>0</v>
      </c>
      <c r="CJ11" s="190">
        <v>0</v>
      </c>
      <c r="CK11" s="190">
        <v>0</v>
      </c>
      <c r="CL11" s="190">
        <v>0</v>
      </c>
    </row>
    <row r="12" spans="1:124" ht="13" x14ac:dyDescent="0.3">
      <c r="A12" s="27" t="s">
        <v>33</v>
      </c>
      <c r="B12" s="195">
        <f t="shared" si="19"/>
        <v>1</v>
      </c>
      <c r="C12" s="201">
        <f t="shared" si="20"/>
        <v>0</v>
      </c>
      <c r="D12" s="195">
        <f t="shared" si="2"/>
        <v>0</v>
      </c>
      <c r="E12" s="201">
        <f t="shared" si="3"/>
        <v>0</v>
      </c>
      <c r="F12" s="195">
        <f t="shared" si="4"/>
        <v>1</v>
      </c>
      <c r="G12" s="201">
        <f t="shared" si="5"/>
        <v>0</v>
      </c>
      <c r="H12" s="195">
        <f t="shared" si="6"/>
        <v>0</v>
      </c>
      <c r="I12" s="201">
        <f t="shared" si="7"/>
        <v>0</v>
      </c>
      <c r="J12" s="195">
        <f t="shared" si="8"/>
        <v>0</v>
      </c>
      <c r="K12" s="201">
        <f t="shared" si="9"/>
        <v>0</v>
      </c>
      <c r="L12" s="195">
        <f t="shared" si="10"/>
        <v>0</v>
      </c>
      <c r="M12" s="201">
        <f t="shared" si="11"/>
        <v>0</v>
      </c>
      <c r="N12" s="195">
        <f t="shared" si="12"/>
        <v>0</v>
      </c>
      <c r="O12" s="201">
        <f t="shared" si="13"/>
        <v>0</v>
      </c>
      <c r="P12" s="195">
        <f t="shared" si="14"/>
        <v>0</v>
      </c>
      <c r="Q12" s="201">
        <f t="shared" si="15"/>
        <v>0</v>
      </c>
      <c r="R12" s="195">
        <f t="shared" si="16"/>
        <v>0</v>
      </c>
      <c r="S12" s="201">
        <f t="shared" si="17"/>
        <v>0</v>
      </c>
      <c r="T12" s="195">
        <f t="shared" si="21"/>
        <v>2</v>
      </c>
      <c r="U12" s="201">
        <f t="shared" si="22"/>
        <v>0</v>
      </c>
      <c r="V12" s="26"/>
      <c r="W12" s="4"/>
      <c r="X12">
        <f t="shared" ref="X12:X31" si="38">BA9</f>
        <v>2</v>
      </c>
      <c r="Y12">
        <f t="shared" ref="Y12:Y32" si="39">BB9</f>
        <v>0</v>
      </c>
      <c r="Z12">
        <f t="shared" ref="Z12:Z32" si="40">BC9</f>
        <v>0</v>
      </c>
      <c r="AA12">
        <f t="shared" ref="AA12:AA32" si="41">BD9</f>
        <v>0</v>
      </c>
      <c r="AB12">
        <f t="shared" ref="AB12:AB32" si="42">BE9</f>
        <v>0</v>
      </c>
      <c r="AC12">
        <f t="shared" ref="AC12:AC32" si="43">BF9</f>
        <v>0</v>
      </c>
      <c r="AD12">
        <f t="shared" ref="AD12:AD32" si="44">BG9</f>
        <v>0</v>
      </c>
      <c r="AE12">
        <f t="shared" ref="AE12:AE32" si="45">BH9</f>
        <v>0</v>
      </c>
      <c r="AF12">
        <f t="shared" ref="AF12:AF32" si="46">BI9</f>
        <v>0</v>
      </c>
      <c r="AG12">
        <f t="shared" ref="AG12:AG32" si="47">BJ9</f>
        <v>0</v>
      </c>
      <c r="AH12">
        <f t="shared" ref="AH12:AH32" si="48">BK9</f>
        <v>0</v>
      </c>
      <c r="AI12">
        <f t="shared" ref="AI12:AI32" si="49">BL9</f>
        <v>0</v>
      </c>
      <c r="AL12">
        <f t="shared" si="26"/>
        <v>0</v>
      </c>
      <c r="AM12">
        <f t="shared" si="27"/>
        <v>0</v>
      </c>
      <c r="AN12">
        <f t="shared" si="28"/>
        <v>0</v>
      </c>
      <c r="AO12">
        <f t="shared" si="29"/>
        <v>0</v>
      </c>
      <c r="AP12">
        <f t="shared" si="30"/>
        <v>0</v>
      </c>
      <c r="AQ12">
        <f t="shared" si="31"/>
        <v>0</v>
      </c>
      <c r="AR12">
        <f t="shared" si="32"/>
        <v>0</v>
      </c>
      <c r="AS12">
        <f t="shared" si="33"/>
        <v>0</v>
      </c>
      <c r="AT12">
        <f t="shared" si="34"/>
        <v>0</v>
      </c>
      <c r="AU12">
        <f t="shared" si="35"/>
        <v>0</v>
      </c>
      <c r="AV12">
        <f t="shared" si="36"/>
        <v>0</v>
      </c>
      <c r="AW12">
        <f t="shared" si="37"/>
        <v>0</v>
      </c>
      <c r="BA12" s="187">
        <f t="shared" si="18"/>
        <v>1</v>
      </c>
      <c r="BB12" s="187">
        <f t="shared" si="1"/>
        <v>4</v>
      </c>
      <c r="BC12" s="187">
        <f t="shared" si="1"/>
        <v>1</v>
      </c>
      <c r="BD12" s="187">
        <f t="shared" si="1"/>
        <v>0</v>
      </c>
      <c r="BE12" s="187">
        <f t="shared" si="1"/>
        <v>0</v>
      </c>
      <c r="BF12" s="187">
        <f t="shared" si="1"/>
        <v>0</v>
      </c>
      <c r="BG12" s="187">
        <f t="shared" si="1"/>
        <v>0</v>
      </c>
      <c r="BH12" s="187">
        <f t="shared" si="1"/>
        <v>0</v>
      </c>
      <c r="BI12" s="187">
        <f t="shared" si="1"/>
        <v>0</v>
      </c>
      <c r="BJ12" s="187">
        <f t="shared" si="1"/>
        <v>0</v>
      </c>
      <c r="BK12" s="187">
        <f t="shared" si="1"/>
        <v>0</v>
      </c>
      <c r="BL12" s="187">
        <f t="shared" si="1"/>
        <v>0</v>
      </c>
      <c r="BM12" s="71"/>
      <c r="BN12" s="191">
        <v>0</v>
      </c>
      <c r="BO12" s="191">
        <v>1</v>
      </c>
      <c r="BP12" s="191">
        <v>0</v>
      </c>
      <c r="BQ12" s="191">
        <v>0</v>
      </c>
      <c r="BR12" s="191">
        <v>0</v>
      </c>
      <c r="BS12" s="191">
        <v>0</v>
      </c>
      <c r="BT12" s="191">
        <v>0</v>
      </c>
      <c r="BU12" s="191">
        <v>0</v>
      </c>
      <c r="BV12" s="191">
        <v>0</v>
      </c>
      <c r="BW12" s="191">
        <v>0</v>
      </c>
      <c r="BX12" s="191">
        <v>0</v>
      </c>
      <c r="BY12" s="191">
        <v>0</v>
      </c>
      <c r="CA12" s="190">
        <v>14</v>
      </c>
      <c r="CB12" s="190">
        <v>12</v>
      </c>
      <c r="CC12" s="190">
        <v>2</v>
      </c>
      <c r="CD12" s="190">
        <v>0</v>
      </c>
      <c r="CE12" s="190">
        <v>0</v>
      </c>
      <c r="CF12" s="190">
        <v>0</v>
      </c>
      <c r="CG12" s="190">
        <v>0</v>
      </c>
      <c r="CH12" s="190">
        <v>0</v>
      </c>
      <c r="CI12" s="190">
        <v>0</v>
      </c>
      <c r="CJ12" s="190">
        <v>0</v>
      </c>
      <c r="CK12" s="190">
        <v>0</v>
      </c>
      <c r="CL12" s="190">
        <v>0</v>
      </c>
    </row>
    <row r="13" spans="1:124" ht="13" x14ac:dyDescent="0.3">
      <c r="A13" s="27" t="s">
        <v>34</v>
      </c>
      <c r="B13" s="195">
        <f t="shared" si="19"/>
        <v>1</v>
      </c>
      <c r="C13" s="201">
        <f t="shared" si="20"/>
        <v>0</v>
      </c>
      <c r="D13" s="195">
        <f t="shared" si="2"/>
        <v>4</v>
      </c>
      <c r="E13" s="201">
        <f t="shared" si="3"/>
        <v>0</v>
      </c>
      <c r="F13" s="195">
        <f t="shared" si="4"/>
        <v>1</v>
      </c>
      <c r="G13" s="201">
        <f t="shared" si="5"/>
        <v>0</v>
      </c>
      <c r="H13" s="195">
        <f t="shared" si="6"/>
        <v>0</v>
      </c>
      <c r="I13" s="201">
        <f t="shared" si="7"/>
        <v>0</v>
      </c>
      <c r="J13" s="195">
        <f t="shared" si="8"/>
        <v>0</v>
      </c>
      <c r="K13" s="201">
        <f t="shared" si="9"/>
        <v>0</v>
      </c>
      <c r="L13" s="195">
        <f t="shared" si="10"/>
        <v>0</v>
      </c>
      <c r="M13" s="201">
        <f t="shared" si="11"/>
        <v>0</v>
      </c>
      <c r="N13" s="195">
        <f t="shared" si="12"/>
        <v>0</v>
      </c>
      <c r="O13" s="201">
        <f t="shared" si="13"/>
        <v>0</v>
      </c>
      <c r="P13" s="195">
        <f t="shared" si="14"/>
        <v>0</v>
      </c>
      <c r="Q13" s="201">
        <f t="shared" si="15"/>
        <v>0</v>
      </c>
      <c r="R13" s="195">
        <f t="shared" si="16"/>
        <v>0</v>
      </c>
      <c r="S13" s="201">
        <f t="shared" si="17"/>
        <v>0</v>
      </c>
      <c r="T13" s="195">
        <f t="shared" si="21"/>
        <v>6</v>
      </c>
      <c r="U13" s="201">
        <f t="shared" si="22"/>
        <v>0</v>
      </c>
      <c r="V13" s="26"/>
      <c r="W13" s="4"/>
      <c r="X13">
        <f t="shared" si="38"/>
        <v>2</v>
      </c>
      <c r="Y13">
        <f t="shared" si="39"/>
        <v>1</v>
      </c>
      <c r="Z13">
        <f t="shared" si="40"/>
        <v>0</v>
      </c>
      <c r="AA13">
        <f t="shared" si="41"/>
        <v>0</v>
      </c>
      <c r="AB13">
        <f t="shared" si="42"/>
        <v>0</v>
      </c>
      <c r="AC13">
        <f t="shared" si="43"/>
        <v>0</v>
      </c>
      <c r="AD13">
        <f t="shared" si="44"/>
        <v>0</v>
      </c>
      <c r="AE13">
        <f t="shared" si="45"/>
        <v>0</v>
      </c>
      <c r="AF13">
        <f t="shared" si="46"/>
        <v>0</v>
      </c>
      <c r="AG13">
        <f t="shared" si="47"/>
        <v>0</v>
      </c>
      <c r="AH13">
        <f t="shared" si="48"/>
        <v>0</v>
      </c>
      <c r="AI13">
        <f t="shared" si="49"/>
        <v>0</v>
      </c>
      <c r="AL13">
        <f t="shared" si="26"/>
        <v>0</v>
      </c>
      <c r="AM13">
        <f t="shared" si="27"/>
        <v>0</v>
      </c>
      <c r="AN13">
        <f t="shared" si="28"/>
        <v>0</v>
      </c>
      <c r="AO13">
        <f t="shared" si="29"/>
        <v>0</v>
      </c>
      <c r="AP13">
        <f t="shared" si="30"/>
        <v>0</v>
      </c>
      <c r="AQ13">
        <f t="shared" si="31"/>
        <v>0</v>
      </c>
      <c r="AR13">
        <f t="shared" si="32"/>
        <v>0</v>
      </c>
      <c r="AS13">
        <f t="shared" si="33"/>
        <v>0</v>
      </c>
      <c r="AT13">
        <f t="shared" si="34"/>
        <v>0</v>
      </c>
      <c r="AU13">
        <f t="shared" si="35"/>
        <v>0</v>
      </c>
      <c r="AV13">
        <f t="shared" si="36"/>
        <v>0</v>
      </c>
      <c r="AW13">
        <f t="shared" si="37"/>
        <v>0</v>
      </c>
      <c r="BA13" s="187">
        <f t="shared" si="18"/>
        <v>1</v>
      </c>
      <c r="BB13" s="187">
        <f t="shared" si="1"/>
        <v>6</v>
      </c>
      <c r="BC13" s="187">
        <f t="shared" si="1"/>
        <v>0</v>
      </c>
      <c r="BD13" s="187">
        <f t="shared" si="1"/>
        <v>0</v>
      </c>
      <c r="BE13" s="187">
        <f t="shared" si="1"/>
        <v>0</v>
      </c>
      <c r="BF13" s="187">
        <f t="shared" si="1"/>
        <v>0</v>
      </c>
      <c r="BG13" s="187">
        <f t="shared" si="1"/>
        <v>0</v>
      </c>
      <c r="BH13" s="187">
        <f t="shared" si="1"/>
        <v>0</v>
      </c>
      <c r="BI13" s="187">
        <f t="shared" si="1"/>
        <v>0</v>
      </c>
      <c r="BJ13" s="187">
        <f t="shared" si="1"/>
        <v>0</v>
      </c>
      <c r="BK13" s="187">
        <f t="shared" si="1"/>
        <v>0</v>
      </c>
      <c r="BL13" s="187">
        <f t="shared" si="1"/>
        <v>0</v>
      </c>
      <c r="BM13" s="71"/>
      <c r="BN13" s="191">
        <v>1</v>
      </c>
      <c r="BO13" s="191">
        <v>0</v>
      </c>
      <c r="BP13" s="191">
        <v>0</v>
      </c>
      <c r="BQ13" s="191">
        <v>0</v>
      </c>
      <c r="BR13" s="191">
        <v>0</v>
      </c>
      <c r="BS13" s="191">
        <v>0</v>
      </c>
      <c r="BT13" s="191">
        <v>0</v>
      </c>
      <c r="BU13" s="191">
        <v>0</v>
      </c>
      <c r="BV13" s="191">
        <v>0</v>
      </c>
      <c r="BW13" s="191">
        <v>0</v>
      </c>
      <c r="BX13" s="191">
        <v>0</v>
      </c>
      <c r="BY13" s="191">
        <v>0</v>
      </c>
      <c r="CA13" s="190">
        <v>18</v>
      </c>
      <c r="CB13" s="190">
        <v>26</v>
      </c>
      <c r="CC13" s="190">
        <v>3</v>
      </c>
      <c r="CD13" s="190">
        <v>1</v>
      </c>
      <c r="CE13" s="190">
        <v>0</v>
      </c>
      <c r="CF13" s="190">
        <v>0</v>
      </c>
      <c r="CG13" s="190">
        <v>0</v>
      </c>
      <c r="CH13" s="190">
        <v>0</v>
      </c>
      <c r="CI13" s="190">
        <v>0</v>
      </c>
      <c r="CJ13" s="190">
        <v>0</v>
      </c>
      <c r="CK13" s="190">
        <v>0</v>
      </c>
      <c r="CL13" s="190">
        <v>0</v>
      </c>
    </row>
    <row r="14" spans="1:124" ht="13" x14ac:dyDescent="0.3">
      <c r="A14" s="27" t="s">
        <v>35</v>
      </c>
      <c r="B14" s="195">
        <f t="shared" si="19"/>
        <v>1</v>
      </c>
      <c r="C14" s="201">
        <f t="shared" si="20"/>
        <v>0</v>
      </c>
      <c r="D14" s="195">
        <f t="shared" si="2"/>
        <v>6</v>
      </c>
      <c r="E14" s="201">
        <f t="shared" si="3"/>
        <v>0</v>
      </c>
      <c r="F14" s="195">
        <f t="shared" si="4"/>
        <v>0</v>
      </c>
      <c r="G14" s="201">
        <f t="shared" si="5"/>
        <v>0</v>
      </c>
      <c r="H14" s="195">
        <f t="shared" si="6"/>
        <v>0</v>
      </c>
      <c r="I14" s="201">
        <f t="shared" si="7"/>
        <v>0</v>
      </c>
      <c r="J14" s="195">
        <f t="shared" si="8"/>
        <v>0</v>
      </c>
      <c r="K14" s="201">
        <f t="shared" si="9"/>
        <v>0</v>
      </c>
      <c r="L14" s="195">
        <f t="shared" si="10"/>
        <v>0</v>
      </c>
      <c r="M14" s="201">
        <f t="shared" si="11"/>
        <v>0</v>
      </c>
      <c r="N14" s="195">
        <f t="shared" si="12"/>
        <v>0</v>
      </c>
      <c r="O14" s="201">
        <f t="shared" si="13"/>
        <v>0</v>
      </c>
      <c r="P14" s="195">
        <f t="shared" si="14"/>
        <v>0</v>
      </c>
      <c r="Q14" s="201">
        <f t="shared" si="15"/>
        <v>0</v>
      </c>
      <c r="R14" s="195">
        <f t="shared" si="16"/>
        <v>0</v>
      </c>
      <c r="S14" s="201">
        <f t="shared" si="17"/>
        <v>0</v>
      </c>
      <c r="T14" s="195">
        <f t="shared" si="21"/>
        <v>7</v>
      </c>
      <c r="U14" s="201">
        <f t="shared" si="22"/>
        <v>0</v>
      </c>
      <c r="V14" s="26"/>
      <c r="W14" s="4"/>
      <c r="X14">
        <f t="shared" si="38"/>
        <v>1</v>
      </c>
      <c r="Y14">
        <f t="shared" si="39"/>
        <v>0</v>
      </c>
      <c r="Z14">
        <f t="shared" si="40"/>
        <v>1</v>
      </c>
      <c r="AA14">
        <f t="shared" si="41"/>
        <v>0</v>
      </c>
      <c r="AB14">
        <f t="shared" si="42"/>
        <v>0</v>
      </c>
      <c r="AC14">
        <f t="shared" si="43"/>
        <v>0</v>
      </c>
      <c r="AD14">
        <f t="shared" si="44"/>
        <v>0</v>
      </c>
      <c r="AE14">
        <f t="shared" si="45"/>
        <v>0</v>
      </c>
      <c r="AF14">
        <f t="shared" si="46"/>
        <v>0</v>
      </c>
      <c r="AG14">
        <f t="shared" si="47"/>
        <v>0</v>
      </c>
      <c r="AH14">
        <f t="shared" si="48"/>
        <v>0</v>
      </c>
      <c r="AI14">
        <f t="shared" si="49"/>
        <v>0</v>
      </c>
      <c r="AL14">
        <f t="shared" si="26"/>
        <v>0</v>
      </c>
      <c r="AM14">
        <f t="shared" si="27"/>
        <v>0</v>
      </c>
      <c r="AN14">
        <f t="shared" si="28"/>
        <v>0</v>
      </c>
      <c r="AO14">
        <f t="shared" si="29"/>
        <v>0</v>
      </c>
      <c r="AP14">
        <f t="shared" si="30"/>
        <v>0</v>
      </c>
      <c r="AQ14">
        <f t="shared" si="31"/>
        <v>0</v>
      </c>
      <c r="AR14">
        <f t="shared" si="32"/>
        <v>0</v>
      </c>
      <c r="AS14">
        <f t="shared" si="33"/>
        <v>0</v>
      </c>
      <c r="AT14">
        <f t="shared" si="34"/>
        <v>0</v>
      </c>
      <c r="AU14">
        <f t="shared" si="35"/>
        <v>0</v>
      </c>
      <c r="AV14">
        <f t="shared" si="36"/>
        <v>0</v>
      </c>
      <c r="AW14">
        <f t="shared" si="37"/>
        <v>0</v>
      </c>
      <c r="BA14" s="187">
        <f t="shared" si="18"/>
        <v>13</v>
      </c>
      <c r="BB14" s="187">
        <f t="shared" si="1"/>
        <v>14</v>
      </c>
      <c r="BC14" s="187">
        <f t="shared" si="1"/>
        <v>2</v>
      </c>
      <c r="BD14" s="187">
        <f t="shared" si="1"/>
        <v>0</v>
      </c>
      <c r="BE14" s="187">
        <f t="shared" si="1"/>
        <v>0</v>
      </c>
      <c r="BF14" s="187">
        <f t="shared" si="1"/>
        <v>0</v>
      </c>
      <c r="BG14" s="187">
        <f t="shared" si="1"/>
        <v>0</v>
      </c>
      <c r="BH14" s="187">
        <f t="shared" si="1"/>
        <v>0</v>
      </c>
      <c r="BI14" s="187">
        <f t="shared" si="1"/>
        <v>0</v>
      </c>
      <c r="BJ14" s="187">
        <f t="shared" si="1"/>
        <v>0</v>
      </c>
      <c r="BK14" s="187">
        <f t="shared" si="1"/>
        <v>0</v>
      </c>
      <c r="BL14" s="187">
        <f t="shared" si="1"/>
        <v>0</v>
      </c>
      <c r="BM14" s="71"/>
      <c r="BN14" s="191">
        <v>1</v>
      </c>
      <c r="BO14" s="191">
        <v>0</v>
      </c>
      <c r="BP14" s="191">
        <v>0</v>
      </c>
      <c r="BQ14" s="191">
        <v>0</v>
      </c>
      <c r="BR14" s="191">
        <v>0</v>
      </c>
      <c r="BS14" s="191">
        <v>0</v>
      </c>
      <c r="BT14" s="191">
        <v>0</v>
      </c>
      <c r="BU14" s="191">
        <v>0</v>
      </c>
      <c r="BV14" s="191">
        <v>0</v>
      </c>
      <c r="BW14" s="191">
        <v>0</v>
      </c>
      <c r="BX14" s="191">
        <v>0</v>
      </c>
      <c r="BY14" s="191">
        <v>0</v>
      </c>
      <c r="CA14" s="190">
        <v>37</v>
      </c>
      <c r="CB14" s="190">
        <v>17</v>
      </c>
      <c r="CC14" s="190">
        <v>2</v>
      </c>
      <c r="CD14" s="190">
        <v>0</v>
      </c>
      <c r="CE14" s="190">
        <v>0</v>
      </c>
      <c r="CF14" s="190">
        <v>0</v>
      </c>
      <c r="CG14" s="190">
        <v>0</v>
      </c>
      <c r="CH14" s="190">
        <v>0</v>
      </c>
      <c r="CI14" s="190">
        <v>0</v>
      </c>
      <c r="CJ14" s="190">
        <v>0</v>
      </c>
      <c r="CK14" s="190">
        <v>0</v>
      </c>
      <c r="CL14" s="190">
        <v>0</v>
      </c>
    </row>
    <row r="15" spans="1:124" ht="13" x14ac:dyDescent="0.3">
      <c r="A15" s="27" t="s">
        <v>36</v>
      </c>
      <c r="B15" s="195">
        <f t="shared" si="19"/>
        <v>13</v>
      </c>
      <c r="C15" s="201">
        <f t="shared" si="20"/>
        <v>0</v>
      </c>
      <c r="D15" s="195">
        <f t="shared" si="2"/>
        <v>14</v>
      </c>
      <c r="E15" s="201">
        <f t="shared" si="3"/>
        <v>0</v>
      </c>
      <c r="F15" s="195">
        <f t="shared" si="4"/>
        <v>2</v>
      </c>
      <c r="G15" s="201">
        <f t="shared" si="5"/>
        <v>0</v>
      </c>
      <c r="H15" s="195">
        <f t="shared" si="6"/>
        <v>0</v>
      </c>
      <c r="I15" s="201">
        <f t="shared" si="7"/>
        <v>0</v>
      </c>
      <c r="J15" s="195">
        <f t="shared" si="8"/>
        <v>0</v>
      </c>
      <c r="K15" s="201">
        <f t="shared" si="9"/>
        <v>0</v>
      </c>
      <c r="L15" s="195">
        <f t="shared" si="10"/>
        <v>0</v>
      </c>
      <c r="M15" s="201">
        <f t="shared" si="11"/>
        <v>0</v>
      </c>
      <c r="N15" s="195">
        <f t="shared" si="12"/>
        <v>0</v>
      </c>
      <c r="O15" s="201">
        <f t="shared" si="13"/>
        <v>0</v>
      </c>
      <c r="P15" s="195">
        <f t="shared" si="14"/>
        <v>0</v>
      </c>
      <c r="Q15" s="201">
        <f t="shared" si="15"/>
        <v>0</v>
      </c>
      <c r="R15" s="195">
        <f t="shared" si="16"/>
        <v>0</v>
      </c>
      <c r="S15" s="201">
        <f t="shared" si="17"/>
        <v>0</v>
      </c>
      <c r="T15" s="195">
        <f t="shared" si="21"/>
        <v>29</v>
      </c>
      <c r="U15" s="201">
        <f t="shared" si="22"/>
        <v>0</v>
      </c>
      <c r="V15" s="26"/>
      <c r="W15" s="4"/>
      <c r="X15">
        <f t="shared" si="38"/>
        <v>1</v>
      </c>
      <c r="Y15">
        <f t="shared" si="39"/>
        <v>4</v>
      </c>
      <c r="Z15">
        <f t="shared" si="40"/>
        <v>1</v>
      </c>
      <c r="AA15">
        <f t="shared" si="41"/>
        <v>0</v>
      </c>
      <c r="AB15">
        <f t="shared" si="42"/>
        <v>0</v>
      </c>
      <c r="AC15">
        <f t="shared" si="43"/>
        <v>0</v>
      </c>
      <c r="AD15">
        <f t="shared" si="44"/>
        <v>0</v>
      </c>
      <c r="AE15">
        <f t="shared" si="45"/>
        <v>0</v>
      </c>
      <c r="AF15">
        <f t="shared" si="46"/>
        <v>0</v>
      </c>
      <c r="AG15">
        <f t="shared" si="47"/>
        <v>0</v>
      </c>
      <c r="AH15">
        <f t="shared" si="48"/>
        <v>0</v>
      </c>
      <c r="AI15">
        <f t="shared" si="49"/>
        <v>0</v>
      </c>
      <c r="AL15">
        <f t="shared" si="26"/>
        <v>0</v>
      </c>
      <c r="AM15">
        <f t="shared" si="27"/>
        <v>0</v>
      </c>
      <c r="AN15">
        <f t="shared" si="28"/>
        <v>0</v>
      </c>
      <c r="AO15">
        <f t="shared" si="29"/>
        <v>0</v>
      </c>
      <c r="AP15">
        <f t="shared" si="30"/>
        <v>0</v>
      </c>
      <c r="AQ15">
        <f t="shared" si="31"/>
        <v>0</v>
      </c>
      <c r="AR15">
        <f t="shared" si="32"/>
        <v>0</v>
      </c>
      <c r="AS15">
        <f t="shared" si="33"/>
        <v>0</v>
      </c>
      <c r="AT15">
        <f t="shared" si="34"/>
        <v>0</v>
      </c>
      <c r="AU15">
        <f t="shared" si="35"/>
        <v>0</v>
      </c>
      <c r="AV15">
        <f t="shared" si="36"/>
        <v>0</v>
      </c>
      <c r="AW15">
        <f t="shared" si="37"/>
        <v>0</v>
      </c>
      <c r="BA15" s="187">
        <f t="shared" si="18"/>
        <v>17</v>
      </c>
      <c r="BB15" s="187">
        <f t="shared" si="1"/>
        <v>18</v>
      </c>
      <c r="BC15" s="187">
        <f t="shared" si="1"/>
        <v>0</v>
      </c>
      <c r="BD15" s="187">
        <f t="shared" si="1"/>
        <v>0</v>
      </c>
      <c r="BE15" s="187">
        <f t="shared" si="1"/>
        <v>0</v>
      </c>
      <c r="BF15" s="187">
        <f t="shared" si="1"/>
        <v>0</v>
      </c>
      <c r="BG15" s="187">
        <f t="shared" si="1"/>
        <v>0</v>
      </c>
      <c r="BH15" s="187">
        <f t="shared" si="1"/>
        <v>0</v>
      </c>
      <c r="BI15" s="187">
        <f t="shared" si="1"/>
        <v>0</v>
      </c>
      <c r="BJ15" s="187">
        <f t="shared" si="1"/>
        <v>0</v>
      </c>
      <c r="BK15" s="187">
        <f t="shared" si="1"/>
        <v>0</v>
      </c>
      <c r="BL15" s="187">
        <f t="shared" si="1"/>
        <v>0</v>
      </c>
      <c r="BM15" s="71"/>
      <c r="BN15" s="191">
        <v>1</v>
      </c>
      <c r="BO15" s="191">
        <v>1</v>
      </c>
      <c r="BP15" s="191">
        <v>1</v>
      </c>
      <c r="BQ15" s="191">
        <v>0</v>
      </c>
      <c r="BR15" s="191">
        <v>0</v>
      </c>
      <c r="BS15" s="191">
        <v>0</v>
      </c>
      <c r="BT15" s="191">
        <v>0</v>
      </c>
      <c r="BU15" s="191">
        <v>0</v>
      </c>
      <c r="BV15" s="191">
        <v>0</v>
      </c>
      <c r="BW15" s="191">
        <v>0</v>
      </c>
      <c r="BX15" s="191">
        <v>0</v>
      </c>
      <c r="BY15" s="191">
        <v>0</v>
      </c>
      <c r="CA15" s="190">
        <v>26</v>
      </c>
      <c r="CB15" s="190">
        <v>25</v>
      </c>
      <c r="CC15" s="190">
        <v>2</v>
      </c>
      <c r="CD15" s="190">
        <v>0</v>
      </c>
      <c r="CE15" s="190">
        <v>0</v>
      </c>
      <c r="CF15" s="190">
        <v>0</v>
      </c>
      <c r="CG15" s="190">
        <v>0</v>
      </c>
      <c r="CH15" s="190">
        <v>0</v>
      </c>
      <c r="CI15" s="190">
        <v>0</v>
      </c>
      <c r="CJ15" s="190">
        <v>0</v>
      </c>
      <c r="CK15" s="190">
        <v>0</v>
      </c>
      <c r="CL15" s="190">
        <v>0</v>
      </c>
    </row>
    <row r="16" spans="1:124" ht="13" x14ac:dyDescent="0.3">
      <c r="A16" s="27" t="s">
        <v>37</v>
      </c>
      <c r="B16" s="195">
        <f t="shared" si="19"/>
        <v>17</v>
      </c>
      <c r="C16" s="201">
        <f t="shared" si="20"/>
        <v>0</v>
      </c>
      <c r="D16" s="195">
        <f t="shared" si="2"/>
        <v>18</v>
      </c>
      <c r="E16" s="201">
        <f t="shared" si="3"/>
        <v>0</v>
      </c>
      <c r="F16" s="195">
        <f t="shared" si="4"/>
        <v>0</v>
      </c>
      <c r="G16" s="201">
        <f t="shared" si="5"/>
        <v>0</v>
      </c>
      <c r="H16" s="195">
        <f t="shared" si="6"/>
        <v>0</v>
      </c>
      <c r="I16" s="201">
        <f t="shared" si="7"/>
        <v>0</v>
      </c>
      <c r="J16" s="195">
        <f t="shared" si="8"/>
        <v>0</v>
      </c>
      <c r="K16" s="201">
        <f t="shared" si="9"/>
        <v>0</v>
      </c>
      <c r="L16" s="195">
        <f t="shared" si="10"/>
        <v>0</v>
      </c>
      <c r="M16" s="201">
        <f t="shared" si="11"/>
        <v>0</v>
      </c>
      <c r="N16" s="195">
        <f t="shared" si="12"/>
        <v>0</v>
      </c>
      <c r="O16" s="201">
        <f t="shared" si="13"/>
        <v>0</v>
      </c>
      <c r="P16" s="195">
        <f t="shared" si="14"/>
        <v>0</v>
      </c>
      <c r="Q16" s="201">
        <f t="shared" si="15"/>
        <v>0</v>
      </c>
      <c r="R16" s="195">
        <f t="shared" si="16"/>
        <v>0</v>
      </c>
      <c r="S16" s="201">
        <f t="shared" si="17"/>
        <v>0</v>
      </c>
      <c r="T16" s="195">
        <f t="shared" si="21"/>
        <v>35</v>
      </c>
      <c r="U16" s="201">
        <f t="shared" si="22"/>
        <v>0</v>
      </c>
      <c r="V16" s="26"/>
      <c r="W16" s="4"/>
      <c r="X16">
        <f t="shared" si="38"/>
        <v>1</v>
      </c>
      <c r="Y16">
        <f t="shared" si="39"/>
        <v>6</v>
      </c>
      <c r="Z16">
        <f t="shared" si="40"/>
        <v>0</v>
      </c>
      <c r="AA16">
        <f t="shared" si="41"/>
        <v>0</v>
      </c>
      <c r="AB16">
        <f t="shared" si="42"/>
        <v>0</v>
      </c>
      <c r="AC16">
        <f t="shared" si="43"/>
        <v>0</v>
      </c>
      <c r="AD16">
        <f t="shared" si="44"/>
        <v>0</v>
      </c>
      <c r="AE16">
        <f t="shared" si="45"/>
        <v>0</v>
      </c>
      <c r="AF16">
        <f t="shared" si="46"/>
        <v>0</v>
      </c>
      <c r="AG16">
        <f t="shared" si="47"/>
        <v>0</v>
      </c>
      <c r="AH16">
        <f t="shared" si="48"/>
        <v>0</v>
      </c>
      <c r="AI16">
        <f t="shared" si="49"/>
        <v>0</v>
      </c>
      <c r="AL16">
        <f t="shared" si="26"/>
        <v>0</v>
      </c>
      <c r="AM16">
        <f t="shared" si="27"/>
        <v>0</v>
      </c>
      <c r="AN16">
        <f t="shared" si="28"/>
        <v>0</v>
      </c>
      <c r="AO16">
        <f t="shared" si="29"/>
        <v>0</v>
      </c>
      <c r="AP16">
        <f t="shared" si="30"/>
        <v>0</v>
      </c>
      <c r="AQ16">
        <f t="shared" si="31"/>
        <v>0</v>
      </c>
      <c r="AR16">
        <f t="shared" si="32"/>
        <v>0</v>
      </c>
      <c r="AS16">
        <f t="shared" si="33"/>
        <v>0</v>
      </c>
      <c r="AT16">
        <f t="shared" si="34"/>
        <v>0</v>
      </c>
      <c r="AU16">
        <f t="shared" si="35"/>
        <v>0</v>
      </c>
      <c r="AV16">
        <f t="shared" si="36"/>
        <v>0</v>
      </c>
      <c r="AW16">
        <f t="shared" si="37"/>
        <v>0</v>
      </c>
      <c r="BA16" s="187">
        <f t="shared" si="18"/>
        <v>14</v>
      </c>
      <c r="BB16" s="187">
        <f t="shared" si="1"/>
        <v>13</v>
      </c>
      <c r="BC16" s="187">
        <f t="shared" si="1"/>
        <v>2</v>
      </c>
      <c r="BD16" s="187">
        <f t="shared" si="1"/>
        <v>0</v>
      </c>
      <c r="BE16" s="187">
        <f t="shared" si="1"/>
        <v>0</v>
      </c>
      <c r="BF16" s="187">
        <f t="shared" si="1"/>
        <v>0</v>
      </c>
      <c r="BG16" s="187">
        <f t="shared" si="1"/>
        <v>0</v>
      </c>
      <c r="BH16" s="187">
        <f t="shared" si="1"/>
        <v>0</v>
      </c>
      <c r="BI16" s="187">
        <f t="shared" si="1"/>
        <v>0</v>
      </c>
      <c r="BJ16" s="187">
        <f t="shared" si="1"/>
        <v>0</v>
      </c>
      <c r="BK16" s="187">
        <f t="shared" si="1"/>
        <v>0</v>
      </c>
      <c r="BL16" s="187">
        <f t="shared" si="1"/>
        <v>0</v>
      </c>
      <c r="BM16" s="71"/>
      <c r="BN16" s="191">
        <v>0</v>
      </c>
      <c r="BO16" s="191">
        <v>1</v>
      </c>
      <c r="BP16" s="191">
        <v>0</v>
      </c>
      <c r="BQ16" s="191">
        <v>0</v>
      </c>
      <c r="BR16" s="191">
        <v>0</v>
      </c>
      <c r="BS16" s="191">
        <v>0</v>
      </c>
      <c r="BT16" s="191">
        <v>0</v>
      </c>
      <c r="BU16" s="191">
        <v>0</v>
      </c>
      <c r="BV16" s="191">
        <v>0</v>
      </c>
      <c r="BW16" s="191">
        <v>0</v>
      </c>
      <c r="BX16" s="191">
        <v>0</v>
      </c>
      <c r="BY16" s="191">
        <v>0</v>
      </c>
      <c r="CA16" s="190">
        <v>15</v>
      </c>
      <c r="CB16" s="190">
        <v>17</v>
      </c>
      <c r="CC16" s="190">
        <v>0</v>
      </c>
      <c r="CD16" s="190">
        <v>0</v>
      </c>
      <c r="CE16" s="190">
        <v>0</v>
      </c>
      <c r="CF16" s="190">
        <v>0</v>
      </c>
      <c r="CG16" s="190">
        <v>0</v>
      </c>
      <c r="CH16" s="190">
        <v>0</v>
      </c>
      <c r="CI16" s="190">
        <v>0</v>
      </c>
      <c r="CJ16" s="190">
        <v>0</v>
      </c>
      <c r="CK16" s="190">
        <v>0</v>
      </c>
      <c r="CL16" s="190">
        <v>0</v>
      </c>
    </row>
    <row r="17" spans="1:124" ht="13" x14ac:dyDescent="0.3">
      <c r="A17" s="27" t="s">
        <v>38</v>
      </c>
      <c r="B17" s="195">
        <f t="shared" si="19"/>
        <v>14</v>
      </c>
      <c r="C17" s="201">
        <f t="shared" si="20"/>
        <v>0</v>
      </c>
      <c r="D17" s="195">
        <f t="shared" si="2"/>
        <v>13</v>
      </c>
      <c r="E17" s="201">
        <f t="shared" si="3"/>
        <v>1</v>
      </c>
      <c r="F17" s="195">
        <f t="shared" si="4"/>
        <v>2</v>
      </c>
      <c r="G17" s="201">
        <f t="shared" si="5"/>
        <v>0</v>
      </c>
      <c r="H17" s="195">
        <f t="shared" si="6"/>
        <v>0</v>
      </c>
      <c r="I17" s="201">
        <f t="shared" si="7"/>
        <v>0</v>
      </c>
      <c r="J17" s="195">
        <f t="shared" si="8"/>
        <v>0</v>
      </c>
      <c r="K17" s="201">
        <f t="shared" si="9"/>
        <v>0</v>
      </c>
      <c r="L17" s="195">
        <f t="shared" si="10"/>
        <v>0</v>
      </c>
      <c r="M17" s="201">
        <f t="shared" si="11"/>
        <v>0</v>
      </c>
      <c r="N17" s="195">
        <f t="shared" si="12"/>
        <v>0</v>
      </c>
      <c r="O17" s="201">
        <f t="shared" si="13"/>
        <v>0</v>
      </c>
      <c r="P17" s="195">
        <f t="shared" si="14"/>
        <v>0</v>
      </c>
      <c r="Q17" s="201">
        <f t="shared" si="15"/>
        <v>0</v>
      </c>
      <c r="R17" s="195">
        <f t="shared" si="16"/>
        <v>0</v>
      </c>
      <c r="S17" s="201">
        <f t="shared" si="17"/>
        <v>0</v>
      </c>
      <c r="T17" s="195">
        <f t="shared" si="21"/>
        <v>29</v>
      </c>
      <c r="U17" s="201">
        <f t="shared" si="22"/>
        <v>1</v>
      </c>
      <c r="V17" s="26"/>
      <c r="W17" s="4"/>
      <c r="X17">
        <f t="shared" si="38"/>
        <v>13</v>
      </c>
      <c r="Y17">
        <f t="shared" si="39"/>
        <v>14</v>
      </c>
      <c r="Z17">
        <f t="shared" si="40"/>
        <v>2</v>
      </c>
      <c r="AA17">
        <f t="shared" si="41"/>
        <v>0</v>
      </c>
      <c r="AB17">
        <f t="shared" si="42"/>
        <v>0</v>
      </c>
      <c r="AC17">
        <f t="shared" si="43"/>
        <v>0</v>
      </c>
      <c r="AD17">
        <f t="shared" si="44"/>
        <v>0</v>
      </c>
      <c r="AE17">
        <f t="shared" si="45"/>
        <v>0</v>
      </c>
      <c r="AF17">
        <f t="shared" si="46"/>
        <v>0</v>
      </c>
      <c r="AG17">
        <f t="shared" si="47"/>
        <v>0</v>
      </c>
      <c r="AH17">
        <f t="shared" si="48"/>
        <v>0</v>
      </c>
      <c r="AI17">
        <f t="shared" si="49"/>
        <v>0</v>
      </c>
      <c r="AL17">
        <f t="shared" si="26"/>
        <v>0</v>
      </c>
      <c r="AM17">
        <f t="shared" si="27"/>
        <v>0</v>
      </c>
      <c r="AN17">
        <f t="shared" si="28"/>
        <v>0</v>
      </c>
      <c r="AO17">
        <f t="shared" si="29"/>
        <v>0</v>
      </c>
      <c r="AP17">
        <f t="shared" si="30"/>
        <v>0</v>
      </c>
      <c r="AQ17">
        <f t="shared" si="31"/>
        <v>0</v>
      </c>
      <c r="AR17">
        <f t="shared" si="32"/>
        <v>0</v>
      </c>
      <c r="AS17">
        <f t="shared" si="33"/>
        <v>0</v>
      </c>
      <c r="AT17">
        <f t="shared" si="34"/>
        <v>0</v>
      </c>
      <c r="AU17">
        <f t="shared" si="35"/>
        <v>0</v>
      </c>
      <c r="AV17">
        <f t="shared" si="36"/>
        <v>0</v>
      </c>
      <c r="AW17">
        <f t="shared" si="37"/>
        <v>0</v>
      </c>
      <c r="BA17" s="187">
        <f t="shared" si="18"/>
        <v>19</v>
      </c>
      <c r="BB17" s="187">
        <f t="shared" si="1"/>
        <v>26</v>
      </c>
      <c r="BC17" s="187">
        <f t="shared" si="1"/>
        <v>3</v>
      </c>
      <c r="BD17" s="187">
        <f t="shared" si="1"/>
        <v>1</v>
      </c>
      <c r="BE17" s="187">
        <f t="shared" si="1"/>
        <v>0</v>
      </c>
      <c r="BF17" s="187">
        <f t="shared" si="1"/>
        <v>0</v>
      </c>
      <c r="BG17" s="187">
        <f t="shared" si="1"/>
        <v>0</v>
      </c>
      <c r="BH17" s="187">
        <f t="shared" si="1"/>
        <v>0</v>
      </c>
      <c r="BI17" s="187">
        <f t="shared" si="1"/>
        <v>0</v>
      </c>
      <c r="BJ17" s="187">
        <f t="shared" si="1"/>
        <v>0</v>
      </c>
      <c r="BK17" s="187">
        <f t="shared" si="1"/>
        <v>0</v>
      </c>
      <c r="BL17" s="187">
        <f t="shared" si="1"/>
        <v>0</v>
      </c>
      <c r="BM17" s="71"/>
      <c r="BN17" s="191">
        <v>1</v>
      </c>
      <c r="BO17" s="191">
        <v>0</v>
      </c>
      <c r="BP17" s="191">
        <v>0</v>
      </c>
      <c r="BQ17" s="191">
        <v>0</v>
      </c>
      <c r="BR17" s="191">
        <v>0</v>
      </c>
      <c r="BS17" s="191">
        <v>0</v>
      </c>
      <c r="BT17" s="191">
        <v>0</v>
      </c>
      <c r="BU17" s="191">
        <v>0</v>
      </c>
      <c r="BV17" s="191">
        <v>0</v>
      </c>
      <c r="BW17" s="191">
        <v>0</v>
      </c>
      <c r="BX17" s="191">
        <v>0</v>
      </c>
      <c r="BY17" s="191">
        <v>0</v>
      </c>
      <c r="CA17" s="190">
        <v>18</v>
      </c>
      <c r="CB17" s="190">
        <v>20</v>
      </c>
      <c r="CC17" s="190">
        <v>0</v>
      </c>
      <c r="CD17" s="190">
        <v>0</v>
      </c>
      <c r="CE17" s="190">
        <v>0</v>
      </c>
      <c r="CF17" s="190">
        <v>0</v>
      </c>
      <c r="CG17" s="190">
        <v>0</v>
      </c>
      <c r="CH17" s="190">
        <v>0</v>
      </c>
      <c r="CI17" s="190">
        <v>0</v>
      </c>
      <c r="CJ17" s="190">
        <v>0</v>
      </c>
      <c r="CK17" s="190">
        <v>0</v>
      </c>
      <c r="CL17" s="190">
        <v>0</v>
      </c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3" x14ac:dyDescent="0.3">
      <c r="A18" s="27" t="s">
        <v>39</v>
      </c>
      <c r="B18" s="195">
        <f t="shared" si="19"/>
        <v>19</v>
      </c>
      <c r="C18" s="201">
        <f t="shared" si="20"/>
        <v>1</v>
      </c>
      <c r="D18" s="195">
        <f t="shared" si="2"/>
        <v>26</v>
      </c>
      <c r="E18" s="201">
        <f t="shared" si="3"/>
        <v>0</v>
      </c>
      <c r="F18" s="195">
        <f t="shared" si="4"/>
        <v>3</v>
      </c>
      <c r="G18" s="201">
        <f t="shared" si="5"/>
        <v>0</v>
      </c>
      <c r="H18" s="195">
        <f t="shared" si="6"/>
        <v>1</v>
      </c>
      <c r="I18" s="201">
        <f t="shared" si="7"/>
        <v>0</v>
      </c>
      <c r="J18" s="195">
        <f t="shared" si="8"/>
        <v>0</v>
      </c>
      <c r="K18" s="201">
        <f t="shared" si="9"/>
        <v>0</v>
      </c>
      <c r="L18" s="195">
        <f t="shared" si="10"/>
        <v>0</v>
      </c>
      <c r="M18" s="201">
        <f t="shared" si="11"/>
        <v>0</v>
      </c>
      <c r="N18" s="195">
        <f t="shared" si="12"/>
        <v>0</v>
      </c>
      <c r="O18" s="201">
        <f t="shared" si="13"/>
        <v>0</v>
      </c>
      <c r="P18" s="195">
        <f t="shared" si="14"/>
        <v>0</v>
      </c>
      <c r="Q18" s="201">
        <f t="shared" si="15"/>
        <v>0</v>
      </c>
      <c r="R18" s="195">
        <f t="shared" si="16"/>
        <v>0</v>
      </c>
      <c r="S18" s="201">
        <f t="shared" si="17"/>
        <v>0</v>
      </c>
      <c r="T18" s="195">
        <f t="shared" si="21"/>
        <v>49</v>
      </c>
      <c r="U18" s="201">
        <f t="shared" si="22"/>
        <v>1</v>
      </c>
      <c r="V18" s="26"/>
      <c r="W18" s="4"/>
      <c r="X18">
        <f t="shared" si="38"/>
        <v>17</v>
      </c>
      <c r="Y18">
        <f t="shared" si="39"/>
        <v>18</v>
      </c>
      <c r="Z18">
        <f t="shared" si="40"/>
        <v>0</v>
      </c>
      <c r="AA18">
        <f t="shared" si="41"/>
        <v>0</v>
      </c>
      <c r="AB18">
        <f t="shared" si="42"/>
        <v>0</v>
      </c>
      <c r="AC18">
        <f t="shared" si="43"/>
        <v>0</v>
      </c>
      <c r="AD18">
        <f t="shared" si="44"/>
        <v>0</v>
      </c>
      <c r="AE18">
        <f t="shared" si="45"/>
        <v>0</v>
      </c>
      <c r="AF18">
        <f t="shared" si="46"/>
        <v>0</v>
      </c>
      <c r="AG18">
        <f t="shared" si="47"/>
        <v>0</v>
      </c>
      <c r="AH18">
        <f t="shared" si="48"/>
        <v>0</v>
      </c>
      <c r="AI18">
        <f t="shared" si="49"/>
        <v>0</v>
      </c>
      <c r="AL18">
        <f t="shared" si="26"/>
        <v>0</v>
      </c>
      <c r="AM18">
        <f t="shared" si="27"/>
        <v>0</v>
      </c>
      <c r="AN18">
        <f t="shared" si="28"/>
        <v>0</v>
      </c>
      <c r="AO18">
        <f t="shared" si="29"/>
        <v>0</v>
      </c>
      <c r="AP18">
        <f t="shared" si="30"/>
        <v>0</v>
      </c>
      <c r="AQ18">
        <f t="shared" si="31"/>
        <v>0</v>
      </c>
      <c r="AR18">
        <f t="shared" si="32"/>
        <v>0</v>
      </c>
      <c r="AS18">
        <f t="shared" si="33"/>
        <v>0</v>
      </c>
      <c r="AT18">
        <f t="shared" si="34"/>
        <v>0</v>
      </c>
      <c r="AU18">
        <f t="shared" si="35"/>
        <v>0</v>
      </c>
      <c r="AV18">
        <f t="shared" si="36"/>
        <v>0</v>
      </c>
      <c r="AW18">
        <f t="shared" si="37"/>
        <v>0</v>
      </c>
      <c r="BA18" s="187">
        <f t="shared" si="18"/>
        <v>38</v>
      </c>
      <c r="BB18" s="187">
        <f t="shared" si="1"/>
        <v>17</v>
      </c>
      <c r="BC18" s="187">
        <f t="shared" si="1"/>
        <v>2</v>
      </c>
      <c r="BD18" s="187">
        <f t="shared" si="1"/>
        <v>0</v>
      </c>
      <c r="BE18" s="187">
        <f t="shared" si="1"/>
        <v>0</v>
      </c>
      <c r="BF18" s="187">
        <f t="shared" si="1"/>
        <v>0</v>
      </c>
      <c r="BG18" s="187">
        <f t="shared" si="1"/>
        <v>0</v>
      </c>
      <c r="BH18" s="187">
        <f t="shared" si="1"/>
        <v>0</v>
      </c>
      <c r="BI18" s="187">
        <f t="shared" si="1"/>
        <v>0</v>
      </c>
      <c r="BJ18" s="187">
        <f t="shared" si="1"/>
        <v>0</v>
      </c>
      <c r="BK18" s="187">
        <f t="shared" si="1"/>
        <v>0</v>
      </c>
      <c r="BL18" s="187">
        <f t="shared" si="1"/>
        <v>0</v>
      </c>
      <c r="BM18" s="71"/>
      <c r="BN18" s="191">
        <v>1</v>
      </c>
      <c r="BO18" s="191">
        <v>0</v>
      </c>
      <c r="BP18" s="191">
        <v>0</v>
      </c>
      <c r="BQ18" s="191">
        <v>0</v>
      </c>
      <c r="BR18" s="191">
        <v>0</v>
      </c>
      <c r="BS18" s="191">
        <v>0</v>
      </c>
      <c r="BT18" s="191">
        <v>0</v>
      </c>
      <c r="BU18" s="191">
        <v>0</v>
      </c>
      <c r="BV18" s="191">
        <v>0</v>
      </c>
      <c r="BW18" s="191">
        <v>0</v>
      </c>
      <c r="BX18" s="191">
        <v>0</v>
      </c>
      <c r="BY18" s="191">
        <v>0</v>
      </c>
      <c r="CA18" s="190">
        <v>26</v>
      </c>
      <c r="CB18" s="190">
        <v>25</v>
      </c>
      <c r="CC18" s="190">
        <v>2</v>
      </c>
      <c r="CD18" s="190">
        <v>0</v>
      </c>
      <c r="CE18" s="190">
        <v>0</v>
      </c>
      <c r="CF18" s="190">
        <v>0</v>
      </c>
      <c r="CG18" s="190">
        <v>0</v>
      </c>
      <c r="CH18" s="190">
        <v>0</v>
      </c>
      <c r="CI18" s="190">
        <v>0</v>
      </c>
      <c r="CJ18" s="190">
        <v>0</v>
      </c>
      <c r="CK18" s="190">
        <v>0</v>
      </c>
      <c r="CL18" s="190">
        <v>0</v>
      </c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13" x14ac:dyDescent="0.3">
      <c r="A19" s="27" t="s">
        <v>40</v>
      </c>
      <c r="B19" s="195">
        <f t="shared" si="19"/>
        <v>38</v>
      </c>
      <c r="C19" s="201">
        <f t="shared" si="20"/>
        <v>1</v>
      </c>
      <c r="D19" s="195">
        <f t="shared" si="2"/>
        <v>17</v>
      </c>
      <c r="E19" s="201">
        <f t="shared" si="3"/>
        <v>0</v>
      </c>
      <c r="F19" s="195">
        <f t="shared" si="4"/>
        <v>2</v>
      </c>
      <c r="G19" s="201">
        <f t="shared" si="5"/>
        <v>0</v>
      </c>
      <c r="H19" s="195">
        <f t="shared" si="6"/>
        <v>0</v>
      </c>
      <c r="I19" s="201">
        <f t="shared" si="7"/>
        <v>0</v>
      </c>
      <c r="J19" s="195">
        <f t="shared" si="8"/>
        <v>0</v>
      </c>
      <c r="K19" s="201">
        <f t="shared" si="9"/>
        <v>0</v>
      </c>
      <c r="L19" s="195">
        <f t="shared" si="10"/>
        <v>0</v>
      </c>
      <c r="M19" s="201">
        <f t="shared" si="11"/>
        <v>0</v>
      </c>
      <c r="N19" s="195">
        <f t="shared" si="12"/>
        <v>0</v>
      </c>
      <c r="O19" s="201">
        <f t="shared" si="13"/>
        <v>0</v>
      </c>
      <c r="P19" s="195">
        <f t="shared" si="14"/>
        <v>0</v>
      </c>
      <c r="Q19" s="201">
        <f t="shared" si="15"/>
        <v>0</v>
      </c>
      <c r="R19" s="195">
        <f t="shared" si="16"/>
        <v>0</v>
      </c>
      <c r="S19" s="201">
        <f t="shared" si="17"/>
        <v>0</v>
      </c>
      <c r="T19" s="195">
        <f t="shared" si="21"/>
        <v>57</v>
      </c>
      <c r="U19" s="201">
        <f t="shared" si="22"/>
        <v>1</v>
      </c>
      <c r="V19" s="26"/>
      <c r="W19" s="4"/>
      <c r="X19">
        <f t="shared" si="38"/>
        <v>14</v>
      </c>
      <c r="Y19">
        <f t="shared" si="39"/>
        <v>13</v>
      </c>
      <c r="Z19">
        <f t="shared" si="40"/>
        <v>2</v>
      </c>
      <c r="AA19">
        <f t="shared" si="41"/>
        <v>0</v>
      </c>
      <c r="AB19">
        <f t="shared" si="42"/>
        <v>0</v>
      </c>
      <c r="AC19">
        <f t="shared" si="43"/>
        <v>0</v>
      </c>
      <c r="AD19">
        <f t="shared" si="44"/>
        <v>0</v>
      </c>
      <c r="AE19">
        <f t="shared" si="45"/>
        <v>0</v>
      </c>
      <c r="AF19">
        <f t="shared" si="46"/>
        <v>0</v>
      </c>
      <c r="AG19">
        <f t="shared" si="47"/>
        <v>0</v>
      </c>
      <c r="AH19">
        <f t="shared" si="48"/>
        <v>0</v>
      </c>
      <c r="AI19">
        <f t="shared" si="49"/>
        <v>0</v>
      </c>
      <c r="AL19">
        <f t="shared" si="26"/>
        <v>0</v>
      </c>
      <c r="AM19">
        <f t="shared" si="27"/>
        <v>1</v>
      </c>
      <c r="AN19">
        <f t="shared" si="28"/>
        <v>0</v>
      </c>
      <c r="AO19">
        <f t="shared" si="29"/>
        <v>0</v>
      </c>
      <c r="AP19">
        <f t="shared" si="30"/>
        <v>0</v>
      </c>
      <c r="AQ19">
        <f t="shared" si="31"/>
        <v>0</v>
      </c>
      <c r="AR19">
        <f t="shared" si="32"/>
        <v>0</v>
      </c>
      <c r="AS19">
        <f t="shared" si="33"/>
        <v>0</v>
      </c>
      <c r="AT19">
        <f t="shared" si="34"/>
        <v>0</v>
      </c>
      <c r="AU19">
        <f t="shared" si="35"/>
        <v>0</v>
      </c>
      <c r="AV19">
        <f t="shared" si="36"/>
        <v>0</v>
      </c>
      <c r="AW19">
        <f t="shared" si="37"/>
        <v>0</v>
      </c>
      <c r="BA19" s="187">
        <f t="shared" si="18"/>
        <v>27</v>
      </c>
      <c r="BB19" s="187">
        <f t="shared" si="1"/>
        <v>26</v>
      </c>
      <c r="BC19" s="187">
        <f t="shared" si="1"/>
        <v>3</v>
      </c>
      <c r="BD19" s="187">
        <f t="shared" si="1"/>
        <v>0</v>
      </c>
      <c r="BE19" s="187">
        <f t="shared" si="1"/>
        <v>0</v>
      </c>
      <c r="BF19" s="187">
        <f t="shared" si="1"/>
        <v>0</v>
      </c>
      <c r="BG19" s="187">
        <f t="shared" si="1"/>
        <v>0</v>
      </c>
      <c r="BH19" s="187">
        <f t="shared" si="1"/>
        <v>0</v>
      </c>
      <c r="BI19" s="187">
        <f t="shared" si="1"/>
        <v>0</v>
      </c>
      <c r="BJ19" s="187">
        <f t="shared" si="1"/>
        <v>0</v>
      </c>
      <c r="BK19" s="187">
        <f t="shared" si="1"/>
        <v>0</v>
      </c>
      <c r="BL19" s="187">
        <f t="shared" si="1"/>
        <v>0</v>
      </c>
      <c r="BM19" s="71"/>
      <c r="BN19" s="191">
        <v>0</v>
      </c>
      <c r="BO19" s="191">
        <v>0</v>
      </c>
      <c r="BP19" s="191">
        <v>0</v>
      </c>
      <c r="BQ19" s="191">
        <v>0</v>
      </c>
      <c r="BR19" s="191">
        <v>0</v>
      </c>
      <c r="BS19" s="191">
        <v>0</v>
      </c>
      <c r="BT19" s="191">
        <v>0</v>
      </c>
      <c r="BU19" s="191">
        <v>0</v>
      </c>
      <c r="BV19" s="191">
        <v>0</v>
      </c>
      <c r="BW19" s="191">
        <v>0</v>
      </c>
      <c r="BX19" s="191">
        <v>0</v>
      </c>
      <c r="BY19" s="191">
        <v>0</v>
      </c>
      <c r="CA19" s="190">
        <v>35</v>
      </c>
      <c r="CB19" s="190">
        <v>40</v>
      </c>
      <c r="CC19" s="190">
        <v>4</v>
      </c>
      <c r="CD19" s="190">
        <v>1</v>
      </c>
      <c r="CE19" s="190">
        <v>0</v>
      </c>
      <c r="CF19" s="190">
        <v>0</v>
      </c>
      <c r="CG19" s="190">
        <v>0</v>
      </c>
      <c r="CH19" s="190">
        <v>0</v>
      </c>
      <c r="CI19" s="190">
        <v>0</v>
      </c>
      <c r="CJ19" s="190">
        <v>0</v>
      </c>
      <c r="CK19" s="190">
        <v>0</v>
      </c>
      <c r="CL19" s="190">
        <v>0</v>
      </c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</row>
    <row r="20" spans="1:124" ht="13" x14ac:dyDescent="0.3">
      <c r="A20" s="27" t="s">
        <v>41</v>
      </c>
      <c r="B20" s="195">
        <f t="shared" si="19"/>
        <v>27</v>
      </c>
      <c r="C20" s="201">
        <f t="shared" si="20"/>
        <v>1</v>
      </c>
      <c r="D20" s="195">
        <f t="shared" si="2"/>
        <v>26</v>
      </c>
      <c r="E20" s="201">
        <f t="shared" si="3"/>
        <v>1</v>
      </c>
      <c r="F20" s="195">
        <f t="shared" si="4"/>
        <v>3</v>
      </c>
      <c r="G20" s="201">
        <f t="shared" si="5"/>
        <v>1</v>
      </c>
      <c r="H20" s="195">
        <f t="shared" si="6"/>
        <v>0</v>
      </c>
      <c r="I20" s="201">
        <f t="shared" si="7"/>
        <v>0</v>
      </c>
      <c r="J20" s="195">
        <f t="shared" si="8"/>
        <v>0</v>
      </c>
      <c r="K20" s="201">
        <f t="shared" si="9"/>
        <v>0</v>
      </c>
      <c r="L20" s="195">
        <f t="shared" si="10"/>
        <v>0</v>
      </c>
      <c r="M20" s="201">
        <f t="shared" si="11"/>
        <v>0</v>
      </c>
      <c r="N20" s="195">
        <f t="shared" si="12"/>
        <v>0</v>
      </c>
      <c r="O20" s="201">
        <f t="shared" si="13"/>
        <v>0</v>
      </c>
      <c r="P20" s="195">
        <f t="shared" si="14"/>
        <v>0</v>
      </c>
      <c r="Q20" s="201">
        <f t="shared" si="15"/>
        <v>0</v>
      </c>
      <c r="R20" s="195">
        <f t="shared" si="16"/>
        <v>0</v>
      </c>
      <c r="S20" s="201">
        <f t="shared" si="17"/>
        <v>0</v>
      </c>
      <c r="T20" s="195">
        <f t="shared" si="21"/>
        <v>56</v>
      </c>
      <c r="U20" s="201">
        <f t="shared" si="22"/>
        <v>3</v>
      </c>
      <c r="V20" s="26"/>
      <c r="W20" s="4"/>
      <c r="X20">
        <f t="shared" si="38"/>
        <v>19</v>
      </c>
      <c r="Y20">
        <f t="shared" si="39"/>
        <v>26</v>
      </c>
      <c r="Z20">
        <f t="shared" si="40"/>
        <v>3</v>
      </c>
      <c r="AA20">
        <f t="shared" si="41"/>
        <v>1</v>
      </c>
      <c r="AB20">
        <f t="shared" si="42"/>
        <v>0</v>
      </c>
      <c r="AC20">
        <f t="shared" si="43"/>
        <v>0</v>
      </c>
      <c r="AD20">
        <f t="shared" si="44"/>
        <v>0</v>
      </c>
      <c r="AE20">
        <f t="shared" si="45"/>
        <v>0</v>
      </c>
      <c r="AF20">
        <f t="shared" si="46"/>
        <v>0</v>
      </c>
      <c r="AG20">
        <f t="shared" si="47"/>
        <v>0</v>
      </c>
      <c r="AH20">
        <f t="shared" si="48"/>
        <v>0</v>
      </c>
      <c r="AI20">
        <f t="shared" si="49"/>
        <v>0</v>
      </c>
      <c r="AL20">
        <f t="shared" si="26"/>
        <v>1</v>
      </c>
      <c r="AM20">
        <f t="shared" si="27"/>
        <v>0</v>
      </c>
      <c r="AN20">
        <f t="shared" si="28"/>
        <v>0</v>
      </c>
      <c r="AO20">
        <f t="shared" si="29"/>
        <v>0</v>
      </c>
      <c r="AP20">
        <f t="shared" si="30"/>
        <v>0</v>
      </c>
      <c r="AQ20">
        <f t="shared" si="31"/>
        <v>0</v>
      </c>
      <c r="AR20">
        <f t="shared" si="32"/>
        <v>0</v>
      </c>
      <c r="AS20">
        <f t="shared" si="33"/>
        <v>0</v>
      </c>
      <c r="AT20">
        <f t="shared" si="34"/>
        <v>0</v>
      </c>
      <c r="AU20">
        <f t="shared" si="35"/>
        <v>0</v>
      </c>
      <c r="AV20">
        <f t="shared" si="36"/>
        <v>0</v>
      </c>
      <c r="AW20">
        <f t="shared" si="37"/>
        <v>0</v>
      </c>
      <c r="BA20" s="187">
        <f t="shared" si="18"/>
        <v>15</v>
      </c>
      <c r="BB20" s="187">
        <f t="shared" si="1"/>
        <v>18</v>
      </c>
      <c r="BC20" s="187">
        <f t="shared" si="1"/>
        <v>0</v>
      </c>
      <c r="BD20" s="187">
        <f t="shared" si="1"/>
        <v>0</v>
      </c>
      <c r="BE20" s="187">
        <f t="shared" si="1"/>
        <v>0</v>
      </c>
      <c r="BF20" s="187">
        <f t="shared" si="1"/>
        <v>0</v>
      </c>
      <c r="BG20" s="187">
        <f t="shared" si="1"/>
        <v>0</v>
      </c>
      <c r="BH20" s="187">
        <f t="shared" si="1"/>
        <v>0</v>
      </c>
      <c r="BI20" s="187">
        <f t="shared" si="1"/>
        <v>0</v>
      </c>
      <c r="BJ20" s="187">
        <f t="shared" si="1"/>
        <v>0</v>
      </c>
      <c r="BK20" s="187">
        <f t="shared" si="1"/>
        <v>0</v>
      </c>
      <c r="BL20" s="187">
        <f t="shared" si="1"/>
        <v>0</v>
      </c>
      <c r="BM20" s="71"/>
      <c r="BN20" s="191">
        <v>0</v>
      </c>
      <c r="BO20" s="191">
        <v>0</v>
      </c>
      <c r="BP20" s="191">
        <v>0</v>
      </c>
      <c r="BQ20" s="191">
        <v>0</v>
      </c>
      <c r="BR20" s="191">
        <v>0</v>
      </c>
      <c r="BS20" s="191">
        <v>0</v>
      </c>
      <c r="BT20" s="191">
        <v>0</v>
      </c>
      <c r="BU20" s="191">
        <v>0</v>
      </c>
      <c r="BV20" s="191">
        <v>0</v>
      </c>
      <c r="BW20" s="191">
        <v>0</v>
      </c>
      <c r="BX20" s="191">
        <v>0</v>
      </c>
      <c r="BY20" s="191">
        <v>0</v>
      </c>
      <c r="CA20" s="190">
        <v>66</v>
      </c>
      <c r="CB20" s="190">
        <v>59</v>
      </c>
      <c r="CC20" s="190">
        <v>7</v>
      </c>
      <c r="CD20" s="190">
        <v>0</v>
      </c>
      <c r="CE20" s="190">
        <v>0</v>
      </c>
      <c r="CF20" s="190">
        <v>0</v>
      </c>
      <c r="CG20" s="190">
        <v>0</v>
      </c>
      <c r="CH20" s="190">
        <v>0</v>
      </c>
      <c r="CI20" s="190">
        <v>0</v>
      </c>
      <c r="CJ20" s="190">
        <v>0</v>
      </c>
      <c r="CK20" s="190">
        <v>0</v>
      </c>
      <c r="CL20" s="190">
        <v>0</v>
      </c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ht="13" x14ac:dyDescent="0.3">
      <c r="A21" s="27" t="s">
        <v>42</v>
      </c>
      <c r="B21" s="195">
        <f t="shared" si="19"/>
        <v>15</v>
      </c>
      <c r="C21" s="201">
        <f t="shared" si="20"/>
        <v>0</v>
      </c>
      <c r="D21" s="195">
        <f t="shared" si="2"/>
        <v>18</v>
      </c>
      <c r="E21" s="201">
        <f t="shared" si="3"/>
        <v>1</v>
      </c>
      <c r="F21" s="195">
        <f t="shared" si="4"/>
        <v>0</v>
      </c>
      <c r="G21" s="201">
        <f t="shared" si="5"/>
        <v>0</v>
      </c>
      <c r="H21" s="195">
        <f t="shared" si="6"/>
        <v>0</v>
      </c>
      <c r="I21" s="201">
        <f t="shared" si="7"/>
        <v>0</v>
      </c>
      <c r="J21" s="195">
        <f t="shared" si="8"/>
        <v>0</v>
      </c>
      <c r="K21" s="201">
        <f t="shared" si="9"/>
        <v>0</v>
      </c>
      <c r="L21" s="195">
        <f t="shared" si="10"/>
        <v>0</v>
      </c>
      <c r="M21" s="201">
        <f t="shared" si="11"/>
        <v>0</v>
      </c>
      <c r="N21" s="195">
        <f t="shared" si="12"/>
        <v>0</v>
      </c>
      <c r="O21" s="201">
        <f t="shared" si="13"/>
        <v>0</v>
      </c>
      <c r="P21" s="195">
        <f t="shared" si="14"/>
        <v>0</v>
      </c>
      <c r="Q21" s="201">
        <f t="shared" si="15"/>
        <v>0</v>
      </c>
      <c r="R21" s="195">
        <f t="shared" si="16"/>
        <v>0</v>
      </c>
      <c r="S21" s="201">
        <f t="shared" si="17"/>
        <v>0</v>
      </c>
      <c r="T21" s="195">
        <f t="shared" si="21"/>
        <v>33</v>
      </c>
      <c r="U21" s="201">
        <f t="shared" si="22"/>
        <v>1</v>
      </c>
      <c r="V21" s="26"/>
      <c r="W21" s="4"/>
      <c r="X21">
        <f t="shared" si="38"/>
        <v>38</v>
      </c>
      <c r="Y21">
        <f t="shared" si="39"/>
        <v>17</v>
      </c>
      <c r="Z21">
        <f t="shared" si="40"/>
        <v>2</v>
      </c>
      <c r="AA21">
        <f t="shared" si="41"/>
        <v>0</v>
      </c>
      <c r="AB21">
        <f t="shared" si="42"/>
        <v>0</v>
      </c>
      <c r="AC21">
        <f t="shared" si="43"/>
        <v>0</v>
      </c>
      <c r="AD21">
        <f t="shared" si="44"/>
        <v>0</v>
      </c>
      <c r="AE21">
        <f t="shared" si="45"/>
        <v>0</v>
      </c>
      <c r="AF21">
        <f t="shared" si="46"/>
        <v>0</v>
      </c>
      <c r="AG21">
        <f t="shared" si="47"/>
        <v>0</v>
      </c>
      <c r="AH21">
        <f t="shared" si="48"/>
        <v>0</v>
      </c>
      <c r="AI21">
        <f t="shared" si="49"/>
        <v>0</v>
      </c>
      <c r="AL21">
        <f t="shared" si="26"/>
        <v>1</v>
      </c>
      <c r="AM21">
        <f t="shared" si="27"/>
        <v>0</v>
      </c>
      <c r="AN21">
        <f t="shared" si="28"/>
        <v>0</v>
      </c>
      <c r="AO21">
        <f t="shared" si="29"/>
        <v>0</v>
      </c>
      <c r="AP21">
        <f t="shared" si="30"/>
        <v>0</v>
      </c>
      <c r="AQ21">
        <f t="shared" si="31"/>
        <v>0</v>
      </c>
      <c r="AR21">
        <f t="shared" si="32"/>
        <v>0</v>
      </c>
      <c r="AS21">
        <f t="shared" si="33"/>
        <v>0</v>
      </c>
      <c r="AT21">
        <f t="shared" si="34"/>
        <v>0</v>
      </c>
      <c r="AU21">
        <f t="shared" si="35"/>
        <v>0</v>
      </c>
      <c r="AV21">
        <f t="shared" si="36"/>
        <v>0</v>
      </c>
      <c r="AW21">
        <f t="shared" si="37"/>
        <v>0</v>
      </c>
      <c r="BA21" s="187">
        <f t="shared" si="18"/>
        <v>19</v>
      </c>
      <c r="BB21" s="187">
        <f t="shared" si="1"/>
        <v>20</v>
      </c>
      <c r="BC21" s="187">
        <f t="shared" si="1"/>
        <v>0</v>
      </c>
      <c r="BD21" s="187">
        <f t="shared" si="1"/>
        <v>0</v>
      </c>
      <c r="BE21" s="187">
        <f t="shared" si="1"/>
        <v>0</v>
      </c>
      <c r="BF21" s="187">
        <f t="shared" si="1"/>
        <v>0</v>
      </c>
      <c r="BG21" s="187">
        <f t="shared" si="1"/>
        <v>0</v>
      </c>
      <c r="BH21" s="187">
        <f t="shared" si="1"/>
        <v>0</v>
      </c>
      <c r="BI21" s="187">
        <f t="shared" si="1"/>
        <v>0</v>
      </c>
      <c r="BJ21" s="187">
        <f t="shared" si="1"/>
        <v>0</v>
      </c>
      <c r="BK21" s="187">
        <f t="shared" si="1"/>
        <v>0</v>
      </c>
      <c r="BL21" s="187">
        <f t="shared" si="1"/>
        <v>0</v>
      </c>
      <c r="BM21" s="71"/>
      <c r="BN21" s="191">
        <v>3</v>
      </c>
      <c r="BO21" s="191">
        <v>0</v>
      </c>
      <c r="BP21" s="191">
        <v>0</v>
      </c>
      <c r="BQ21" s="191">
        <v>0</v>
      </c>
      <c r="BR21" s="191">
        <v>0</v>
      </c>
      <c r="BS21" s="191">
        <v>0</v>
      </c>
      <c r="BT21" s="191">
        <v>0</v>
      </c>
      <c r="BU21" s="191">
        <v>0</v>
      </c>
      <c r="BV21" s="191">
        <v>0</v>
      </c>
      <c r="BW21" s="191">
        <v>0</v>
      </c>
      <c r="BX21" s="191">
        <v>0</v>
      </c>
      <c r="BY21" s="191">
        <v>0</v>
      </c>
      <c r="CA21" s="190">
        <v>74</v>
      </c>
      <c r="CB21" s="190">
        <v>79</v>
      </c>
      <c r="CC21" s="190">
        <v>1</v>
      </c>
      <c r="CD21" s="190">
        <v>0</v>
      </c>
      <c r="CE21" s="190">
        <v>0</v>
      </c>
      <c r="CF21" s="190">
        <v>0</v>
      </c>
      <c r="CG21" s="190">
        <v>0</v>
      </c>
      <c r="CH21" s="190">
        <v>0</v>
      </c>
      <c r="CI21" s="190">
        <v>0</v>
      </c>
      <c r="CJ21" s="190">
        <v>0</v>
      </c>
      <c r="CK21" s="190">
        <v>0</v>
      </c>
      <c r="CL21" s="190">
        <v>0</v>
      </c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13" x14ac:dyDescent="0.3">
      <c r="A22" s="27" t="s">
        <v>43</v>
      </c>
      <c r="B22" s="195">
        <f t="shared" si="19"/>
        <v>19</v>
      </c>
      <c r="C22" s="201">
        <f t="shared" si="20"/>
        <v>1</v>
      </c>
      <c r="D22" s="195">
        <f t="shared" si="2"/>
        <v>20</v>
      </c>
      <c r="E22" s="201">
        <f t="shared" si="3"/>
        <v>0</v>
      </c>
      <c r="F22" s="195">
        <f t="shared" si="4"/>
        <v>0</v>
      </c>
      <c r="G22" s="201">
        <f t="shared" si="5"/>
        <v>0</v>
      </c>
      <c r="H22" s="195">
        <f t="shared" si="6"/>
        <v>0</v>
      </c>
      <c r="I22" s="201">
        <f t="shared" si="7"/>
        <v>0</v>
      </c>
      <c r="J22" s="195">
        <f t="shared" si="8"/>
        <v>0</v>
      </c>
      <c r="K22" s="201">
        <f t="shared" si="9"/>
        <v>0</v>
      </c>
      <c r="L22" s="195">
        <f t="shared" si="10"/>
        <v>0</v>
      </c>
      <c r="M22" s="201">
        <f t="shared" si="11"/>
        <v>0</v>
      </c>
      <c r="N22" s="195">
        <f t="shared" si="12"/>
        <v>0</v>
      </c>
      <c r="O22" s="201">
        <f t="shared" si="13"/>
        <v>0</v>
      </c>
      <c r="P22" s="195">
        <f t="shared" si="14"/>
        <v>0</v>
      </c>
      <c r="Q22" s="201">
        <f t="shared" si="15"/>
        <v>0</v>
      </c>
      <c r="R22" s="195">
        <f t="shared" si="16"/>
        <v>0</v>
      </c>
      <c r="S22" s="201">
        <f t="shared" si="17"/>
        <v>0</v>
      </c>
      <c r="T22" s="195">
        <f t="shared" si="21"/>
        <v>39</v>
      </c>
      <c r="U22" s="201">
        <f t="shared" si="22"/>
        <v>1</v>
      </c>
      <c r="V22" s="26"/>
      <c r="W22" s="4"/>
      <c r="X22">
        <f t="shared" si="38"/>
        <v>27</v>
      </c>
      <c r="Y22">
        <f t="shared" si="39"/>
        <v>26</v>
      </c>
      <c r="Z22">
        <f t="shared" si="40"/>
        <v>3</v>
      </c>
      <c r="AA22">
        <f t="shared" si="41"/>
        <v>0</v>
      </c>
      <c r="AB22">
        <f t="shared" si="42"/>
        <v>0</v>
      </c>
      <c r="AC22">
        <f t="shared" si="43"/>
        <v>0</v>
      </c>
      <c r="AD22">
        <f t="shared" si="44"/>
        <v>0</v>
      </c>
      <c r="AE22">
        <f t="shared" si="45"/>
        <v>0</v>
      </c>
      <c r="AF22">
        <f t="shared" si="46"/>
        <v>0</v>
      </c>
      <c r="AG22">
        <f t="shared" si="47"/>
        <v>0</v>
      </c>
      <c r="AH22">
        <f t="shared" si="48"/>
        <v>0</v>
      </c>
      <c r="AI22">
        <f t="shared" si="49"/>
        <v>0</v>
      </c>
      <c r="AL22">
        <f t="shared" si="26"/>
        <v>1</v>
      </c>
      <c r="AM22">
        <f t="shared" si="27"/>
        <v>1</v>
      </c>
      <c r="AN22">
        <f t="shared" si="28"/>
        <v>1</v>
      </c>
      <c r="AO22">
        <f t="shared" si="29"/>
        <v>0</v>
      </c>
      <c r="AP22">
        <f t="shared" si="30"/>
        <v>0</v>
      </c>
      <c r="AQ22">
        <f t="shared" si="31"/>
        <v>0</v>
      </c>
      <c r="AR22">
        <f t="shared" si="32"/>
        <v>0</v>
      </c>
      <c r="AS22">
        <f t="shared" si="33"/>
        <v>0</v>
      </c>
      <c r="AT22">
        <f t="shared" si="34"/>
        <v>0</v>
      </c>
      <c r="AU22">
        <f t="shared" si="35"/>
        <v>0</v>
      </c>
      <c r="AV22">
        <f t="shared" si="36"/>
        <v>0</v>
      </c>
      <c r="AW22">
        <f t="shared" si="37"/>
        <v>0</v>
      </c>
      <c r="BA22" s="187">
        <f t="shared" si="18"/>
        <v>27</v>
      </c>
      <c r="BB22" s="187">
        <f t="shared" si="1"/>
        <v>25</v>
      </c>
      <c r="BC22" s="187">
        <f t="shared" si="1"/>
        <v>2</v>
      </c>
      <c r="BD22" s="187">
        <f t="shared" si="1"/>
        <v>0</v>
      </c>
      <c r="BE22" s="187">
        <f t="shared" si="1"/>
        <v>0</v>
      </c>
      <c r="BF22" s="187">
        <f t="shared" si="1"/>
        <v>0</v>
      </c>
      <c r="BG22" s="187">
        <f t="shared" si="1"/>
        <v>0</v>
      </c>
      <c r="BH22" s="187">
        <f t="shared" si="1"/>
        <v>0</v>
      </c>
      <c r="BI22" s="187">
        <f t="shared" si="1"/>
        <v>0</v>
      </c>
      <c r="BJ22" s="187">
        <f t="shared" si="1"/>
        <v>0</v>
      </c>
      <c r="BK22" s="187">
        <f t="shared" si="1"/>
        <v>0</v>
      </c>
      <c r="BL22" s="187">
        <f t="shared" si="1"/>
        <v>0</v>
      </c>
      <c r="BM22" s="71"/>
      <c r="BN22" s="191">
        <v>3</v>
      </c>
      <c r="BO22" s="191">
        <v>0</v>
      </c>
      <c r="BP22" s="191">
        <v>0</v>
      </c>
      <c r="BQ22" s="191">
        <v>0</v>
      </c>
      <c r="BR22" s="191">
        <v>0</v>
      </c>
      <c r="BS22" s="191">
        <v>0</v>
      </c>
      <c r="BT22" s="191">
        <v>0</v>
      </c>
      <c r="BU22" s="191">
        <v>0</v>
      </c>
      <c r="BV22" s="191">
        <v>0</v>
      </c>
      <c r="BW22" s="191">
        <v>0</v>
      </c>
      <c r="BX22" s="191">
        <v>0</v>
      </c>
      <c r="BY22" s="191">
        <v>0</v>
      </c>
      <c r="CA22" s="190">
        <v>40</v>
      </c>
      <c r="CB22" s="190">
        <v>49</v>
      </c>
      <c r="CC22" s="190">
        <v>2</v>
      </c>
      <c r="CD22" s="190">
        <v>0</v>
      </c>
      <c r="CE22" s="190">
        <v>0</v>
      </c>
      <c r="CF22" s="190">
        <v>0</v>
      </c>
      <c r="CG22" s="190">
        <v>0</v>
      </c>
      <c r="CH22" s="190">
        <v>0</v>
      </c>
      <c r="CI22" s="190">
        <v>0</v>
      </c>
      <c r="CJ22" s="190">
        <v>0</v>
      </c>
      <c r="CK22" s="190">
        <v>0</v>
      </c>
      <c r="CL22" s="190">
        <v>0</v>
      </c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13" x14ac:dyDescent="0.3">
      <c r="A23" s="27" t="s">
        <v>44</v>
      </c>
      <c r="B23" s="195">
        <f t="shared" si="19"/>
        <v>27</v>
      </c>
      <c r="C23" s="201">
        <f t="shared" si="20"/>
        <v>1</v>
      </c>
      <c r="D23" s="195">
        <f t="shared" si="2"/>
        <v>25</v>
      </c>
      <c r="E23" s="201">
        <f t="shared" si="3"/>
        <v>0</v>
      </c>
      <c r="F23" s="195">
        <f t="shared" si="4"/>
        <v>2</v>
      </c>
      <c r="G23" s="201">
        <f t="shared" si="5"/>
        <v>0</v>
      </c>
      <c r="H23" s="195">
        <f t="shared" si="6"/>
        <v>0</v>
      </c>
      <c r="I23" s="201">
        <f t="shared" si="7"/>
        <v>0</v>
      </c>
      <c r="J23" s="195">
        <f t="shared" si="8"/>
        <v>0</v>
      </c>
      <c r="K23" s="201">
        <f t="shared" si="9"/>
        <v>0</v>
      </c>
      <c r="L23" s="195">
        <f t="shared" si="10"/>
        <v>0</v>
      </c>
      <c r="M23" s="201">
        <f t="shared" si="11"/>
        <v>0</v>
      </c>
      <c r="N23" s="195">
        <f t="shared" si="12"/>
        <v>0</v>
      </c>
      <c r="O23" s="201">
        <f t="shared" si="13"/>
        <v>0</v>
      </c>
      <c r="P23" s="195">
        <f t="shared" si="14"/>
        <v>0</v>
      </c>
      <c r="Q23" s="201">
        <f t="shared" si="15"/>
        <v>0</v>
      </c>
      <c r="R23" s="195">
        <f t="shared" si="16"/>
        <v>0</v>
      </c>
      <c r="S23" s="201">
        <f t="shared" si="17"/>
        <v>0</v>
      </c>
      <c r="T23" s="195">
        <f t="shared" si="21"/>
        <v>54</v>
      </c>
      <c r="U23" s="201">
        <f>SUM(C23,E23,G23,I23,K23,M23,O23,Q23,S23)</f>
        <v>1</v>
      </c>
      <c r="V23" s="26"/>
      <c r="W23" s="4"/>
      <c r="X23">
        <f t="shared" si="38"/>
        <v>15</v>
      </c>
      <c r="Y23">
        <f t="shared" si="39"/>
        <v>18</v>
      </c>
      <c r="Z23">
        <f t="shared" si="40"/>
        <v>0</v>
      </c>
      <c r="AA23">
        <f t="shared" si="41"/>
        <v>0</v>
      </c>
      <c r="AB23">
        <f t="shared" si="42"/>
        <v>0</v>
      </c>
      <c r="AC23">
        <f t="shared" si="43"/>
        <v>0</v>
      </c>
      <c r="AD23">
        <f t="shared" si="44"/>
        <v>0</v>
      </c>
      <c r="AE23">
        <f t="shared" si="45"/>
        <v>0</v>
      </c>
      <c r="AF23">
        <f t="shared" si="46"/>
        <v>0</v>
      </c>
      <c r="AG23">
        <f t="shared" si="47"/>
        <v>0</v>
      </c>
      <c r="AH23">
        <f t="shared" si="48"/>
        <v>0</v>
      </c>
      <c r="AI23">
        <f t="shared" si="49"/>
        <v>0</v>
      </c>
      <c r="AL23">
        <f t="shared" si="26"/>
        <v>0</v>
      </c>
      <c r="AM23">
        <f t="shared" si="27"/>
        <v>1</v>
      </c>
      <c r="AN23">
        <f t="shared" si="28"/>
        <v>0</v>
      </c>
      <c r="AO23">
        <f t="shared" si="29"/>
        <v>0</v>
      </c>
      <c r="AP23">
        <f t="shared" si="30"/>
        <v>0</v>
      </c>
      <c r="AQ23">
        <f t="shared" si="31"/>
        <v>0</v>
      </c>
      <c r="AR23">
        <f t="shared" si="32"/>
        <v>0</v>
      </c>
      <c r="AS23">
        <f t="shared" si="33"/>
        <v>0</v>
      </c>
      <c r="AT23">
        <f t="shared" si="34"/>
        <v>0</v>
      </c>
      <c r="AU23">
        <f t="shared" si="35"/>
        <v>0</v>
      </c>
      <c r="AV23">
        <f t="shared" si="36"/>
        <v>0</v>
      </c>
      <c r="AW23">
        <f t="shared" si="37"/>
        <v>0</v>
      </c>
      <c r="BA23" s="187">
        <f t="shared" si="18"/>
        <v>35</v>
      </c>
      <c r="BB23" s="187">
        <f t="shared" ref="BB23:BB31" si="50">BO19+CB19</f>
        <v>40</v>
      </c>
      <c r="BC23" s="187">
        <f t="shared" ref="BC23:BC31" si="51">BP19+CC19</f>
        <v>4</v>
      </c>
      <c r="BD23" s="187">
        <f t="shared" ref="BD23:BD31" si="52">BQ19+CD19</f>
        <v>1</v>
      </c>
      <c r="BE23" s="187">
        <f t="shared" ref="BE23:BE31" si="53">BR19+CE19</f>
        <v>0</v>
      </c>
      <c r="BF23" s="187">
        <f t="shared" ref="BF23:BF31" si="54">BS19+CF19</f>
        <v>0</v>
      </c>
      <c r="BG23" s="187">
        <f t="shared" ref="BG23:BG31" si="55">BT19+CG19</f>
        <v>0</v>
      </c>
      <c r="BH23" s="187">
        <f t="shared" ref="BH23:BH31" si="56">BU19+CH19</f>
        <v>0</v>
      </c>
      <c r="BI23" s="187">
        <f t="shared" ref="BI23:BI31" si="57">BV19+CI19</f>
        <v>0</v>
      </c>
      <c r="BJ23" s="187">
        <f t="shared" ref="BJ23:BJ31" si="58">BW19+CJ19</f>
        <v>0</v>
      </c>
      <c r="BK23" s="187">
        <f t="shared" ref="BK23:BK31" si="59">BX19+CK19</f>
        <v>0</v>
      </c>
      <c r="BL23" s="187">
        <f t="shared" ref="BL23:BL31" si="60">BY19+CL19</f>
        <v>0</v>
      </c>
      <c r="BM23" s="71"/>
      <c r="BN23" s="191">
        <v>1</v>
      </c>
      <c r="BO23" s="191">
        <v>0</v>
      </c>
      <c r="BP23" s="191">
        <v>0</v>
      </c>
      <c r="BQ23" s="191">
        <v>0</v>
      </c>
      <c r="BR23" s="191">
        <v>0</v>
      </c>
      <c r="BS23" s="191">
        <v>0</v>
      </c>
      <c r="BT23" s="191">
        <v>0</v>
      </c>
      <c r="BU23" s="191">
        <v>0</v>
      </c>
      <c r="BV23" s="191">
        <v>0</v>
      </c>
      <c r="BW23" s="191">
        <v>0</v>
      </c>
      <c r="BX23" s="191">
        <v>0</v>
      </c>
      <c r="BY23" s="191">
        <v>0</v>
      </c>
      <c r="CA23" s="190">
        <v>39</v>
      </c>
      <c r="CB23" s="190">
        <v>24</v>
      </c>
      <c r="CC23" s="190">
        <v>1</v>
      </c>
      <c r="CD23" s="190">
        <v>0</v>
      </c>
      <c r="CE23" s="190">
        <v>0</v>
      </c>
      <c r="CF23" s="190">
        <v>0</v>
      </c>
      <c r="CG23" s="190">
        <v>0</v>
      </c>
      <c r="CH23" s="190">
        <v>0</v>
      </c>
      <c r="CI23" s="190">
        <v>0</v>
      </c>
      <c r="CJ23" s="190">
        <v>0</v>
      </c>
      <c r="CK23" s="190">
        <v>0</v>
      </c>
      <c r="CL23" s="190">
        <v>0</v>
      </c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13" x14ac:dyDescent="0.3">
      <c r="A24" s="27" t="s">
        <v>45</v>
      </c>
      <c r="B24" s="195">
        <f t="shared" si="19"/>
        <v>35</v>
      </c>
      <c r="C24" s="201">
        <f t="shared" si="20"/>
        <v>0</v>
      </c>
      <c r="D24" s="195">
        <f t="shared" si="2"/>
        <v>40</v>
      </c>
      <c r="E24" s="201">
        <f t="shared" si="3"/>
        <v>0</v>
      </c>
      <c r="F24" s="195">
        <f t="shared" si="4"/>
        <v>4</v>
      </c>
      <c r="G24" s="201">
        <f t="shared" si="5"/>
        <v>0</v>
      </c>
      <c r="H24" s="195">
        <f t="shared" si="6"/>
        <v>1</v>
      </c>
      <c r="I24" s="201">
        <f t="shared" si="7"/>
        <v>0</v>
      </c>
      <c r="J24" s="195">
        <f t="shared" si="8"/>
        <v>0</v>
      </c>
      <c r="K24" s="201">
        <f t="shared" si="9"/>
        <v>0</v>
      </c>
      <c r="L24" s="195">
        <f t="shared" si="10"/>
        <v>0</v>
      </c>
      <c r="M24" s="201">
        <f t="shared" si="11"/>
        <v>0</v>
      </c>
      <c r="N24" s="195">
        <f t="shared" si="12"/>
        <v>0</v>
      </c>
      <c r="O24" s="201">
        <f t="shared" si="13"/>
        <v>0</v>
      </c>
      <c r="P24" s="195">
        <f t="shared" si="14"/>
        <v>0</v>
      </c>
      <c r="Q24" s="201">
        <f t="shared" si="15"/>
        <v>0</v>
      </c>
      <c r="R24" s="195">
        <f t="shared" si="16"/>
        <v>0</v>
      </c>
      <c r="S24" s="201">
        <f t="shared" si="17"/>
        <v>0</v>
      </c>
      <c r="T24" s="195">
        <f t="shared" si="21"/>
        <v>80</v>
      </c>
      <c r="U24" s="201">
        <f t="shared" si="22"/>
        <v>0</v>
      </c>
      <c r="V24" s="26"/>
      <c r="W24" s="4"/>
      <c r="X24">
        <f t="shared" si="38"/>
        <v>19</v>
      </c>
      <c r="Y24">
        <f t="shared" si="39"/>
        <v>20</v>
      </c>
      <c r="Z24">
        <f t="shared" si="40"/>
        <v>0</v>
      </c>
      <c r="AA24">
        <f t="shared" si="41"/>
        <v>0</v>
      </c>
      <c r="AB24">
        <f t="shared" si="42"/>
        <v>0</v>
      </c>
      <c r="AC24">
        <f t="shared" si="43"/>
        <v>0</v>
      </c>
      <c r="AD24">
        <f t="shared" si="44"/>
        <v>0</v>
      </c>
      <c r="AE24">
        <f t="shared" si="45"/>
        <v>0</v>
      </c>
      <c r="AF24">
        <f t="shared" si="46"/>
        <v>0</v>
      </c>
      <c r="AG24">
        <f t="shared" si="47"/>
        <v>0</v>
      </c>
      <c r="AH24">
        <f t="shared" si="48"/>
        <v>0</v>
      </c>
      <c r="AI24">
        <f t="shared" si="49"/>
        <v>0</v>
      </c>
      <c r="AL24">
        <f t="shared" si="26"/>
        <v>1</v>
      </c>
      <c r="AM24">
        <f t="shared" si="27"/>
        <v>0</v>
      </c>
      <c r="AN24">
        <f t="shared" si="28"/>
        <v>0</v>
      </c>
      <c r="AO24">
        <f t="shared" si="29"/>
        <v>0</v>
      </c>
      <c r="AP24">
        <f t="shared" si="30"/>
        <v>0</v>
      </c>
      <c r="AQ24">
        <f t="shared" si="31"/>
        <v>0</v>
      </c>
      <c r="AR24">
        <f t="shared" si="32"/>
        <v>0</v>
      </c>
      <c r="AS24">
        <f t="shared" si="33"/>
        <v>0</v>
      </c>
      <c r="AT24">
        <f t="shared" si="34"/>
        <v>0</v>
      </c>
      <c r="AU24">
        <f t="shared" si="35"/>
        <v>0</v>
      </c>
      <c r="AV24">
        <f t="shared" si="36"/>
        <v>0</v>
      </c>
      <c r="AW24">
        <f t="shared" si="37"/>
        <v>0</v>
      </c>
      <c r="BA24" s="187">
        <f t="shared" si="18"/>
        <v>66</v>
      </c>
      <c r="BB24" s="187">
        <f t="shared" si="50"/>
        <v>59</v>
      </c>
      <c r="BC24" s="187">
        <f t="shared" si="51"/>
        <v>7</v>
      </c>
      <c r="BD24" s="187">
        <f t="shared" si="52"/>
        <v>0</v>
      </c>
      <c r="BE24" s="187">
        <f t="shared" si="53"/>
        <v>0</v>
      </c>
      <c r="BF24" s="187">
        <f t="shared" si="54"/>
        <v>0</v>
      </c>
      <c r="BG24" s="187">
        <f t="shared" si="55"/>
        <v>0</v>
      </c>
      <c r="BH24" s="187">
        <f t="shared" si="56"/>
        <v>0</v>
      </c>
      <c r="BI24" s="187">
        <f t="shared" si="57"/>
        <v>0</v>
      </c>
      <c r="BJ24" s="187">
        <f t="shared" si="58"/>
        <v>0</v>
      </c>
      <c r="BK24" s="187">
        <f t="shared" si="59"/>
        <v>0</v>
      </c>
      <c r="BL24" s="187">
        <f t="shared" si="60"/>
        <v>0</v>
      </c>
      <c r="BM24" s="71"/>
      <c r="BN24" s="191">
        <v>1</v>
      </c>
      <c r="BO24" s="191">
        <v>0</v>
      </c>
      <c r="BP24" s="191">
        <v>0</v>
      </c>
      <c r="BQ24" s="191">
        <v>0</v>
      </c>
      <c r="BR24" s="191">
        <v>0</v>
      </c>
      <c r="BS24" s="191">
        <v>0</v>
      </c>
      <c r="BT24" s="191">
        <v>0</v>
      </c>
      <c r="BU24" s="191">
        <v>0</v>
      </c>
      <c r="BV24" s="191">
        <v>0</v>
      </c>
      <c r="BW24" s="191">
        <v>0</v>
      </c>
      <c r="BX24" s="191">
        <v>0</v>
      </c>
      <c r="BY24" s="191">
        <v>0</v>
      </c>
      <c r="CA24" s="190">
        <v>7</v>
      </c>
      <c r="CB24" s="190">
        <v>14</v>
      </c>
      <c r="CC24" s="190">
        <v>3</v>
      </c>
      <c r="CD24" s="190">
        <v>0</v>
      </c>
      <c r="CE24" s="190">
        <v>0</v>
      </c>
      <c r="CF24" s="190">
        <v>0</v>
      </c>
      <c r="CG24" s="190">
        <v>0</v>
      </c>
      <c r="CH24" s="190">
        <v>0</v>
      </c>
      <c r="CI24" s="190">
        <v>0</v>
      </c>
      <c r="CJ24" s="190">
        <v>0</v>
      </c>
      <c r="CK24" s="190">
        <v>0</v>
      </c>
      <c r="CL24" s="190">
        <v>0</v>
      </c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13" x14ac:dyDescent="0.3">
      <c r="A25" s="27" t="s">
        <v>46</v>
      </c>
      <c r="B25" s="195">
        <f t="shared" si="19"/>
        <v>66</v>
      </c>
      <c r="C25" s="201">
        <f t="shared" si="20"/>
        <v>0</v>
      </c>
      <c r="D25" s="195">
        <f t="shared" si="2"/>
        <v>59</v>
      </c>
      <c r="E25" s="201">
        <f t="shared" si="3"/>
        <v>0</v>
      </c>
      <c r="F25" s="195">
        <f t="shared" si="4"/>
        <v>7</v>
      </c>
      <c r="G25" s="201">
        <f t="shared" si="5"/>
        <v>0</v>
      </c>
      <c r="H25" s="195">
        <f t="shared" si="6"/>
        <v>0</v>
      </c>
      <c r="I25" s="201">
        <f t="shared" si="7"/>
        <v>0</v>
      </c>
      <c r="J25" s="195">
        <f t="shared" si="8"/>
        <v>0</v>
      </c>
      <c r="K25" s="201">
        <f t="shared" si="9"/>
        <v>0</v>
      </c>
      <c r="L25" s="195">
        <f t="shared" si="10"/>
        <v>0</v>
      </c>
      <c r="M25" s="201">
        <f t="shared" si="11"/>
        <v>0</v>
      </c>
      <c r="N25" s="195">
        <f t="shared" si="12"/>
        <v>0</v>
      </c>
      <c r="O25" s="201">
        <f t="shared" si="13"/>
        <v>0</v>
      </c>
      <c r="P25" s="195">
        <f t="shared" si="14"/>
        <v>0</v>
      </c>
      <c r="Q25" s="201">
        <f t="shared" si="15"/>
        <v>0</v>
      </c>
      <c r="R25" s="195">
        <f t="shared" si="16"/>
        <v>0</v>
      </c>
      <c r="S25" s="201">
        <f t="shared" si="17"/>
        <v>0</v>
      </c>
      <c r="T25" s="195">
        <f t="shared" si="21"/>
        <v>132</v>
      </c>
      <c r="U25" s="201">
        <f t="shared" si="22"/>
        <v>0</v>
      </c>
      <c r="V25" s="26"/>
      <c r="W25" s="4"/>
      <c r="X25">
        <f t="shared" si="38"/>
        <v>27</v>
      </c>
      <c r="Y25">
        <f t="shared" si="39"/>
        <v>25</v>
      </c>
      <c r="Z25">
        <f t="shared" si="40"/>
        <v>2</v>
      </c>
      <c r="AA25">
        <f t="shared" si="41"/>
        <v>0</v>
      </c>
      <c r="AB25">
        <f t="shared" si="42"/>
        <v>0</v>
      </c>
      <c r="AC25">
        <f t="shared" si="43"/>
        <v>0</v>
      </c>
      <c r="AD25">
        <f t="shared" si="44"/>
        <v>0</v>
      </c>
      <c r="AE25">
        <f t="shared" si="45"/>
        <v>0</v>
      </c>
      <c r="AF25">
        <f t="shared" si="46"/>
        <v>0</v>
      </c>
      <c r="AG25">
        <f t="shared" si="47"/>
        <v>0</v>
      </c>
      <c r="AH25">
        <f t="shared" si="48"/>
        <v>0</v>
      </c>
      <c r="AI25">
        <f t="shared" si="49"/>
        <v>0</v>
      </c>
      <c r="AL25">
        <f t="shared" si="26"/>
        <v>1</v>
      </c>
      <c r="AM25">
        <f t="shared" si="27"/>
        <v>0</v>
      </c>
      <c r="AN25">
        <f t="shared" si="28"/>
        <v>0</v>
      </c>
      <c r="AO25">
        <f t="shared" si="29"/>
        <v>0</v>
      </c>
      <c r="AP25">
        <f t="shared" si="30"/>
        <v>0</v>
      </c>
      <c r="AQ25">
        <f t="shared" si="31"/>
        <v>0</v>
      </c>
      <c r="AR25">
        <f t="shared" si="32"/>
        <v>0</v>
      </c>
      <c r="AS25">
        <f t="shared" si="33"/>
        <v>0</v>
      </c>
      <c r="AT25">
        <f t="shared" si="34"/>
        <v>0</v>
      </c>
      <c r="AU25">
        <f t="shared" si="35"/>
        <v>0</v>
      </c>
      <c r="AV25">
        <f t="shared" si="36"/>
        <v>0</v>
      </c>
      <c r="AW25">
        <f t="shared" si="37"/>
        <v>0</v>
      </c>
      <c r="BA25" s="187">
        <f t="shared" si="18"/>
        <v>77</v>
      </c>
      <c r="BB25" s="187">
        <f t="shared" si="50"/>
        <v>79</v>
      </c>
      <c r="BC25" s="187">
        <f t="shared" si="51"/>
        <v>1</v>
      </c>
      <c r="BD25" s="187">
        <f t="shared" si="52"/>
        <v>0</v>
      </c>
      <c r="BE25" s="187">
        <f t="shared" si="53"/>
        <v>0</v>
      </c>
      <c r="BF25" s="187">
        <f t="shared" si="54"/>
        <v>0</v>
      </c>
      <c r="BG25" s="187">
        <f t="shared" si="55"/>
        <v>0</v>
      </c>
      <c r="BH25" s="187">
        <f t="shared" si="56"/>
        <v>0</v>
      </c>
      <c r="BI25" s="187">
        <f t="shared" si="57"/>
        <v>0</v>
      </c>
      <c r="BJ25" s="187">
        <f t="shared" si="58"/>
        <v>0</v>
      </c>
      <c r="BK25" s="187">
        <f t="shared" si="59"/>
        <v>0</v>
      </c>
      <c r="BL25" s="187">
        <f t="shared" si="60"/>
        <v>0</v>
      </c>
      <c r="BM25" s="71"/>
      <c r="BN25" s="191">
        <v>0</v>
      </c>
      <c r="BO25" s="191">
        <v>0</v>
      </c>
      <c r="BP25" s="191">
        <v>0</v>
      </c>
      <c r="BQ25" s="191">
        <v>0</v>
      </c>
      <c r="BR25" s="191">
        <v>0</v>
      </c>
      <c r="BS25" s="191">
        <v>0</v>
      </c>
      <c r="BT25" s="191">
        <v>0</v>
      </c>
      <c r="BU25" s="191">
        <v>0</v>
      </c>
      <c r="BV25" s="191">
        <v>0</v>
      </c>
      <c r="BW25" s="191">
        <v>0</v>
      </c>
      <c r="BX25" s="191">
        <v>0</v>
      </c>
      <c r="BY25" s="191">
        <v>0</v>
      </c>
      <c r="CA25" s="190">
        <v>10</v>
      </c>
      <c r="CB25" s="190">
        <v>6</v>
      </c>
      <c r="CC25" s="190">
        <v>3</v>
      </c>
      <c r="CD25" s="190">
        <v>0</v>
      </c>
      <c r="CE25" s="190">
        <v>0</v>
      </c>
      <c r="CF25" s="190">
        <v>0</v>
      </c>
      <c r="CG25" s="190">
        <v>0</v>
      </c>
      <c r="CH25" s="190">
        <v>0</v>
      </c>
      <c r="CI25" s="190">
        <v>0</v>
      </c>
      <c r="CJ25" s="190">
        <v>0</v>
      </c>
      <c r="CK25" s="190">
        <v>0</v>
      </c>
      <c r="CL25" s="190">
        <v>0</v>
      </c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ht="13.5" thickBot="1" x14ac:dyDescent="0.35">
      <c r="A26" s="27" t="s">
        <v>47</v>
      </c>
      <c r="B26" s="195">
        <f t="shared" si="19"/>
        <v>77</v>
      </c>
      <c r="C26" s="201">
        <f t="shared" si="20"/>
        <v>3</v>
      </c>
      <c r="D26" s="195">
        <f t="shared" si="2"/>
        <v>79</v>
      </c>
      <c r="E26" s="201">
        <f t="shared" si="3"/>
        <v>0</v>
      </c>
      <c r="F26" s="195">
        <f t="shared" si="4"/>
        <v>1</v>
      </c>
      <c r="G26" s="201">
        <f t="shared" si="5"/>
        <v>0</v>
      </c>
      <c r="H26" s="195">
        <f t="shared" si="6"/>
        <v>0</v>
      </c>
      <c r="I26" s="201">
        <f t="shared" si="7"/>
        <v>0</v>
      </c>
      <c r="J26" s="195">
        <f t="shared" si="8"/>
        <v>0</v>
      </c>
      <c r="K26" s="201">
        <f t="shared" si="9"/>
        <v>0</v>
      </c>
      <c r="L26" s="195">
        <f t="shared" si="10"/>
        <v>0</v>
      </c>
      <c r="M26" s="201">
        <f t="shared" si="11"/>
        <v>0</v>
      </c>
      <c r="N26" s="195">
        <f t="shared" si="12"/>
        <v>0</v>
      </c>
      <c r="O26" s="201">
        <f t="shared" si="13"/>
        <v>0</v>
      </c>
      <c r="P26" s="195">
        <f t="shared" si="14"/>
        <v>0</v>
      </c>
      <c r="Q26" s="201">
        <f t="shared" si="15"/>
        <v>0</v>
      </c>
      <c r="R26" s="195">
        <f t="shared" si="16"/>
        <v>0</v>
      </c>
      <c r="S26" s="201">
        <f t="shared" si="17"/>
        <v>0</v>
      </c>
      <c r="T26" s="195">
        <f t="shared" si="21"/>
        <v>157</v>
      </c>
      <c r="U26" s="201">
        <f t="shared" si="22"/>
        <v>3</v>
      </c>
      <c r="V26" s="26"/>
      <c r="W26" s="4"/>
      <c r="X26">
        <f t="shared" si="38"/>
        <v>35</v>
      </c>
      <c r="Y26">
        <f t="shared" si="39"/>
        <v>40</v>
      </c>
      <c r="Z26">
        <f t="shared" si="40"/>
        <v>4</v>
      </c>
      <c r="AA26">
        <f t="shared" si="41"/>
        <v>1</v>
      </c>
      <c r="AB26">
        <f t="shared" si="42"/>
        <v>0</v>
      </c>
      <c r="AC26">
        <f t="shared" si="43"/>
        <v>0</v>
      </c>
      <c r="AD26">
        <f t="shared" si="44"/>
        <v>0</v>
      </c>
      <c r="AE26">
        <f t="shared" si="45"/>
        <v>0</v>
      </c>
      <c r="AF26">
        <f t="shared" si="46"/>
        <v>0</v>
      </c>
      <c r="AG26">
        <f t="shared" si="47"/>
        <v>0</v>
      </c>
      <c r="AH26">
        <f t="shared" si="48"/>
        <v>0</v>
      </c>
      <c r="AI26">
        <f t="shared" si="49"/>
        <v>0</v>
      </c>
      <c r="AL26">
        <f t="shared" si="26"/>
        <v>0</v>
      </c>
      <c r="AM26">
        <f t="shared" si="27"/>
        <v>0</v>
      </c>
      <c r="AN26">
        <f t="shared" si="28"/>
        <v>0</v>
      </c>
      <c r="AO26">
        <f t="shared" si="29"/>
        <v>0</v>
      </c>
      <c r="AP26">
        <f t="shared" si="30"/>
        <v>0</v>
      </c>
      <c r="AQ26">
        <f t="shared" si="31"/>
        <v>0</v>
      </c>
      <c r="AR26">
        <f t="shared" si="32"/>
        <v>0</v>
      </c>
      <c r="AS26">
        <f t="shared" si="33"/>
        <v>0</v>
      </c>
      <c r="AT26">
        <f t="shared" si="34"/>
        <v>0</v>
      </c>
      <c r="AU26">
        <f t="shared" si="35"/>
        <v>0</v>
      </c>
      <c r="AV26">
        <f t="shared" si="36"/>
        <v>0</v>
      </c>
      <c r="AW26">
        <f t="shared" si="37"/>
        <v>0</v>
      </c>
      <c r="BA26" s="187">
        <f t="shared" si="18"/>
        <v>43</v>
      </c>
      <c r="BB26" s="187">
        <f t="shared" si="50"/>
        <v>49</v>
      </c>
      <c r="BC26" s="187">
        <f t="shared" si="51"/>
        <v>2</v>
      </c>
      <c r="BD26" s="187">
        <f t="shared" si="52"/>
        <v>0</v>
      </c>
      <c r="BE26" s="187">
        <f t="shared" si="53"/>
        <v>0</v>
      </c>
      <c r="BF26" s="187">
        <f t="shared" si="54"/>
        <v>0</v>
      </c>
      <c r="BG26" s="187">
        <f t="shared" si="55"/>
        <v>0</v>
      </c>
      <c r="BH26" s="187">
        <f t="shared" si="56"/>
        <v>0</v>
      </c>
      <c r="BI26" s="187">
        <f t="shared" si="57"/>
        <v>0</v>
      </c>
      <c r="BJ26" s="187">
        <f t="shared" si="58"/>
        <v>0</v>
      </c>
      <c r="BK26" s="187">
        <f t="shared" si="59"/>
        <v>0</v>
      </c>
      <c r="BL26" s="187">
        <f t="shared" si="60"/>
        <v>0</v>
      </c>
      <c r="BM26" s="71"/>
      <c r="BN26" s="191">
        <v>0</v>
      </c>
      <c r="BO26" s="191">
        <v>0</v>
      </c>
      <c r="BP26" s="191">
        <v>0</v>
      </c>
      <c r="BQ26" s="191">
        <v>0</v>
      </c>
      <c r="BR26" s="191">
        <v>0</v>
      </c>
      <c r="BS26" s="191">
        <v>0</v>
      </c>
      <c r="BT26" s="191">
        <v>0</v>
      </c>
      <c r="BU26" s="191">
        <v>0</v>
      </c>
      <c r="BV26" s="191">
        <v>0</v>
      </c>
      <c r="BW26" s="191">
        <v>0</v>
      </c>
      <c r="BX26" s="191">
        <v>0</v>
      </c>
      <c r="BY26" s="191">
        <v>0</v>
      </c>
      <c r="CA26" s="190">
        <v>2</v>
      </c>
      <c r="CB26" s="190">
        <v>1</v>
      </c>
      <c r="CC26" s="190">
        <v>3</v>
      </c>
      <c r="CD26" s="190">
        <v>0</v>
      </c>
      <c r="CE26" s="190">
        <v>0</v>
      </c>
      <c r="CF26" s="190">
        <v>0</v>
      </c>
      <c r="CG26" s="190">
        <v>0</v>
      </c>
      <c r="CH26" s="190">
        <v>0</v>
      </c>
      <c r="CI26" s="190">
        <v>0</v>
      </c>
      <c r="CJ26" s="190">
        <v>0</v>
      </c>
      <c r="CK26" s="190">
        <v>0</v>
      </c>
      <c r="CL26" s="190">
        <v>0</v>
      </c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ht="13.5" thickBot="1" x14ac:dyDescent="0.35">
      <c r="A27" s="27" t="s">
        <v>48</v>
      </c>
      <c r="B27" s="195">
        <f t="shared" si="19"/>
        <v>43</v>
      </c>
      <c r="C27" s="201">
        <f t="shared" si="20"/>
        <v>3</v>
      </c>
      <c r="D27" s="195">
        <f t="shared" si="2"/>
        <v>49</v>
      </c>
      <c r="E27" s="201">
        <f t="shared" si="3"/>
        <v>0</v>
      </c>
      <c r="F27" s="195">
        <f t="shared" si="4"/>
        <v>2</v>
      </c>
      <c r="G27" s="201">
        <f t="shared" si="5"/>
        <v>0</v>
      </c>
      <c r="H27" s="195">
        <f t="shared" si="6"/>
        <v>0</v>
      </c>
      <c r="I27" s="201">
        <f t="shared" si="7"/>
        <v>0</v>
      </c>
      <c r="J27" s="195">
        <f t="shared" si="8"/>
        <v>0</v>
      </c>
      <c r="K27" s="201">
        <f t="shared" si="9"/>
        <v>0</v>
      </c>
      <c r="L27" s="195">
        <f t="shared" si="10"/>
        <v>0</v>
      </c>
      <c r="M27" s="201">
        <f t="shared" si="11"/>
        <v>0</v>
      </c>
      <c r="N27" s="195">
        <f t="shared" si="12"/>
        <v>0</v>
      </c>
      <c r="O27" s="201">
        <f t="shared" si="13"/>
        <v>0</v>
      </c>
      <c r="P27" s="195">
        <f t="shared" si="14"/>
        <v>0</v>
      </c>
      <c r="Q27" s="201">
        <f t="shared" si="15"/>
        <v>0</v>
      </c>
      <c r="R27" s="195">
        <f t="shared" si="16"/>
        <v>0</v>
      </c>
      <c r="S27" s="201">
        <f t="shared" si="17"/>
        <v>0</v>
      </c>
      <c r="T27" s="195">
        <f t="shared" si="21"/>
        <v>94</v>
      </c>
      <c r="U27" s="201">
        <f t="shared" si="22"/>
        <v>3</v>
      </c>
      <c r="V27" s="26"/>
      <c r="W27" s="4"/>
      <c r="X27">
        <f t="shared" si="38"/>
        <v>66</v>
      </c>
      <c r="Y27">
        <f t="shared" si="39"/>
        <v>59</v>
      </c>
      <c r="Z27">
        <f t="shared" si="40"/>
        <v>7</v>
      </c>
      <c r="AA27">
        <f t="shared" si="41"/>
        <v>0</v>
      </c>
      <c r="AB27">
        <f t="shared" si="42"/>
        <v>0</v>
      </c>
      <c r="AC27">
        <f t="shared" si="43"/>
        <v>0</v>
      </c>
      <c r="AD27">
        <f t="shared" si="44"/>
        <v>0</v>
      </c>
      <c r="AE27">
        <f t="shared" si="45"/>
        <v>0</v>
      </c>
      <c r="AF27">
        <f t="shared" si="46"/>
        <v>0</v>
      </c>
      <c r="AG27">
        <f t="shared" si="47"/>
        <v>0</v>
      </c>
      <c r="AH27">
        <f t="shared" si="48"/>
        <v>0</v>
      </c>
      <c r="AI27">
        <f t="shared" si="49"/>
        <v>0</v>
      </c>
      <c r="AL27">
        <f t="shared" si="26"/>
        <v>0</v>
      </c>
      <c r="AM27">
        <f t="shared" si="27"/>
        <v>0</v>
      </c>
      <c r="AN27">
        <f t="shared" si="28"/>
        <v>0</v>
      </c>
      <c r="AO27">
        <f t="shared" si="29"/>
        <v>0</v>
      </c>
      <c r="AP27">
        <f t="shared" si="30"/>
        <v>0</v>
      </c>
      <c r="AQ27">
        <f t="shared" si="31"/>
        <v>0</v>
      </c>
      <c r="AR27">
        <f t="shared" si="32"/>
        <v>0</v>
      </c>
      <c r="AS27">
        <f t="shared" si="33"/>
        <v>0</v>
      </c>
      <c r="AT27">
        <f t="shared" si="34"/>
        <v>0</v>
      </c>
      <c r="AU27">
        <f t="shared" si="35"/>
        <v>0</v>
      </c>
      <c r="AV27">
        <f t="shared" si="36"/>
        <v>0</v>
      </c>
      <c r="AW27">
        <f t="shared" si="37"/>
        <v>0</v>
      </c>
      <c r="BA27" s="187">
        <f t="shared" si="18"/>
        <v>40</v>
      </c>
      <c r="BB27" s="187">
        <f t="shared" si="50"/>
        <v>24</v>
      </c>
      <c r="BC27" s="187">
        <f t="shared" si="51"/>
        <v>1</v>
      </c>
      <c r="BD27" s="187">
        <f t="shared" si="52"/>
        <v>0</v>
      </c>
      <c r="BE27" s="187">
        <f t="shared" si="53"/>
        <v>0</v>
      </c>
      <c r="BF27" s="187">
        <f t="shared" si="54"/>
        <v>0</v>
      </c>
      <c r="BG27" s="187">
        <f t="shared" si="55"/>
        <v>0</v>
      </c>
      <c r="BH27" s="187">
        <f t="shared" si="56"/>
        <v>0</v>
      </c>
      <c r="BI27" s="187">
        <f t="shared" si="57"/>
        <v>0</v>
      </c>
      <c r="BJ27" s="187">
        <f t="shared" si="58"/>
        <v>0</v>
      </c>
      <c r="BK27" s="187">
        <f t="shared" si="59"/>
        <v>0</v>
      </c>
      <c r="BL27" s="187">
        <f t="shared" si="60"/>
        <v>0</v>
      </c>
      <c r="BM27" s="70" t="s">
        <v>77</v>
      </c>
      <c r="BN27" s="191">
        <v>0</v>
      </c>
      <c r="BO27" s="191">
        <v>0</v>
      </c>
      <c r="BP27" s="191">
        <v>0</v>
      </c>
      <c r="BQ27" s="191">
        <v>0</v>
      </c>
      <c r="BR27" s="191">
        <v>0</v>
      </c>
      <c r="BS27" s="191">
        <v>0</v>
      </c>
      <c r="BT27" s="191">
        <v>0</v>
      </c>
      <c r="BU27" s="191">
        <v>0</v>
      </c>
      <c r="BV27" s="191">
        <v>0</v>
      </c>
      <c r="BW27" s="191">
        <v>0</v>
      </c>
      <c r="BX27" s="191">
        <v>0</v>
      </c>
      <c r="BY27" s="191">
        <v>0</v>
      </c>
      <c r="CA27" s="190">
        <v>4</v>
      </c>
      <c r="CB27" s="190">
        <v>6</v>
      </c>
      <c r="CC27" s="190">
        <v>2</v>
      </c>
      <c r="CD27" s="190">
        <v>0</v>
      </c>
      <c r="CE27" s="190">
        <v>0</v>
      </c>
      <c r="CF27" s="190">
        <v>0</v>
      </c>
      <c r="CG27" s="190">
        <v>0</v>
      </c>
      <c r="CH27" s="190">
        <v>0</v>
      </c>
      <c r="CI27" s="190">
        <v>0</v>
      </c>
      <c r="CJ27" s="190">
        <v>0</v>
      </c>
      <c r="CK27" s="190">
        <v>0</v>
      </c>
      <c r="CL27" s="190">
        <v>0</v>
      </c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ht="13" x14ac:dyDescent="0.3">
      <c r="A28" s="27" t="s">
        <v>49</v>
      </c>
      <c r="B28" s="195">
        <f t="shared" si="19"/>
        <v>40</v>
      </c>
      <c r="C28" s="201">
        <f t="shared" si="20"/>
        <v>1</v>
      </c>
      <c r="D28" s="195">
        <f t="shared" si="2"/>
        <v>24</v>
      </c>
      <c r="E28" s="201">
        <f t="shared" si="3"/>
        <v>0</v>
      </c>
      <c r="F28" s="195">
        <f t="shared" si="4"/>
        <v>1</v>
      </c>
      <c r="G28" s="201">
        <f t="shared" si="5"/>
        <v>0</v>
      </c>
      <c r="H28" s="195">
        <f t="shared" si="6"/>
        <v>0</v>
      </c>
      <c r="I28" s="201">
        <f t="shared" si="7"/>
        <v>0</v>
      </c>
      <c r="J28" s="195">
        <f t="shared" si="8"/>
        <v>0</v>
      </c>
      <c r="K28" s="201">
        <f t="shared" si="9"/>
        <v>0</v>
      </c>
      <c r="L28" s="195">
        <f t="shared" si="10"/>
        <v>0</v>
      </c>
      <c r="M28" s="201">
        <f t="shared" si="11"/>
        <v>0</v>
      </c>
      <c r="N28" s="195">
        <f t="shared" si="12"/>
        <v>0</v>
      </c>
      <c r="O28" s="201">
        <f t="shared" si="13"/>
        <v>0</v>
      </c>
      <c r="P28" s="195">
        <f t="shared" si="14"/>
        <v>0</v>
      </c>
      <c r="Q28" s="201">
        <f t="shared" si="15"/>
        <v>0</v>
      </c>
      <c r="R28" s="195">
        <f t="shared" si="16"/>
        <v>0</v>
      </c>
      <c r="S28" s="201">
        <f t="shared" si="17"/>
        <v>0</v>
      </c>
      <c r="T28" s="195">
        <f t="shared" si="21"/>
        <v>65</v>
      </c>
      <c r="U28" s="201">
        <f t="shared" si="22"/>
        <v>1</v>
      </c>
      <c r="V28" s="26"/>
      <c r="W28" s="4"/>
      <c r="X28">
        <f t="shared" si="38"/>
        <v>77</v>
      </c>
      <c r="Y28">
        <f t="shared" si="39"/>
        <v>79</v>
      </c>
      <c r="Z28">
        <f t="shared" si="40"/>
        <v>1</v>
      </c>
      <c r="AA28">
        <f t="shared" si="41"/>
        <v>0</v>
      </c>
      <c r="AB28">
        <f t="shared" si="42"/>
        <v>0</v>
      </c>
      <c r="AC28">
        <f t="shared" si="43"/>
        <v>0</v>
      </c>
      <c r="AD28">
        <f t="shared" si="44"/>
        <v>0</v>
      </c>
      <c r="AE28">
        <f t="shared" si="45"/>
        <v>0</v>
      </c>
      <c r="AF28">
        <f t="shared" si="46"/>
        <v>0</v>
      </c>
      <c r="AG28">
        <f t="shared" si="47"/>
        <v>0</v>
      </c>
      <c r="AH28">
        <f t="shared" si="48"/>
        <v>0</v>
      </c>
      <c r="AI28">
        <f t="shared" si="49"/>
        <v>0</v>
      </c>
      <c r="AL28">
        <f t="shared" si="26"/>
        <v>3</v>
      </c>
      <c r="AM28">
        <f t="shared" si="27"/>
        <v>0</v>
      </c>
      <c r="AN28">
        <f t="shared" si="28"/>
        <v>0</v>
      </c>
      <c r="AO28">
        <f t="shared" si="29"/>
        <v>0</v>
      </c>
      <c r="AP28">
        <f t="shared" si="30"/>
        <v>0</v>
      </c>
      <c r="AQ28">
        <f t="shared" si="31"/>
        <v>0</v>
      </c>
      <c r="AR28">
        <f t="shared" si="32"/>
        <v>0</v>
      </c>
      <c r="AS28">
        <f t="shared" si="33"/>
        <v>0</v>
      </c>
      <c r="AT28">
        <f t="shared" si="34"/>
        <v>0</v>
      </c>
      <c r="AU28">
        <f t="shared" si="35"/>
        <v>0</v>
      </c>
      <c r="AV28">
        <f t="shared" si="36"/>
        <v>0</v>
      </c>
      <c r="AW28">
        <f t="shared" si="37"/>
        <v>0</v>
      </c>
      <c r="BA28" s="187">
        <f t="shared" si="18"/>
        <v>8</v>
      </c>
      <c r="BB28" s="187">
        <f t="shared" si="50"/>
        <v>14</v>
      </c>
      <c r="BC28" s="187">
        <f t="shared" si="51"/>
        <v>3</v>
      </c>
      <c r="BD28" s="187">
        <f t="shared" si="52"/>
        <v>0</v>
      </c>
      <c r="BE28" s="187">
        <f t="shared" si="53"/>
        <v>0</v>
      </c>
      <c r="BF28" s="187">
        <f t="shared" si="54"/>
        <v>0</v>
      </c>
      <c r="BG28" s="187">
        <f t="shared" si="55"/>
        <v>0</v>
      </c>
      <c r="BH28" s="187">
        <f t="shared" si="56"/>
        <v>0</v>
      </c>
      <c r="BI28" s="187">
        <f t="shared" si="57"/>
        <v>0</v>
      </c>
      <c r="BJ28" s="187">
        <f t="shared" si="58"/>
        <v>0</v>
      </c>
      <c r="BK28" s="187">
        <f t="shared" si="59"/>
        <v>0</v>
      </c>
      <c r="BL28" s="187">
        <f t="shared" si="60"/>
        <v>0</v>
      </c>
      <c r="BM28" s="71"/>
      <c r="BN28" s="191">
        <v>0</v>
      </c>
      <c r="BO28" s="191">
        <v>0</v>
      </c>
      <c r="BP28" s="191">
        <v>0</v>
      </c>
      <c r="BQ28" s="191">
        <v>0</v>
      </c>
      <c r="BR28" s="191">
        <v>0</v>
      </c>
      <c r="BS28" s="191">
        <v>0</v>
      </c>
      <c r="BT28" s="191">
        <v>0</v>
      </c>
      <c r="BU28" s="191">
        <v>0</v>
      </c>
      <c r="BV28" s="191">
        <v>0</v>
      </c>
      <c r="BW28" s="191">
        <v>0</v>
      </c>
      <c r="BX28" s="191">
        <v>0</v>
      </c>
      <c r="BY28" s="191">
        <v>0</v>
      </c>
      <c r="CA28" s="190">
        <v>1</v>
      </c>
      <c r="CB28" s="190">
        <v>1</v>
      </c>
      <c r="CC28" s="190">
        <v>1</v>
      </c>
      <c r="CD28" s="190">
        <v>0</v>
      </c>
      <c r="CE28" s="190">
        <v>0</v>
      </c>
      <c r="CF28" s="190">
        <v>0</v>
      </c>
      <c r="CG28" s="190">
        <v>0</v>
      </c>
      <c r="CH28" s="190">
        <v>0</v>
      </c>
      <c r="CI28" s="190">
        <v>0</v>
      </c>
      <c r="CJ28" s="190">
        <v>0</v>
      </c>
      <c r="CK28" s="190">
        <v>0</v>
      </c>
      <c r="CL28" s="190">
        <v>0</v>
      </c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ht="13" x14ac:dyDescent="0.3">
      <c r="A29" s="27" t="s">
        <v>50</v>
      </c>
      <c r="B29" s="195">
        <f t="shared" si="19"/>
        <v>8</v>
      </c>
      <c r="C29" s="201">
        <f t="shared" si="20"/>
        <v>1</v>
      </c>
      <c r="D29" s="195">
        <f t="shared" si="2"/>
        <v>14</v>
      </c>
      <c r="E29" s="201">
        <f t="shared" si="3"/>
        <v>0</v>
      </c>
      <c r="F29" s="195">
        <f t="shared" si="4"/>
        <v>3</v>
      </c>
      <c r="G29" s="201">
        <f t="shared" si="5"/>
        <v>0</v>
      </c>
      <c r="H29" s="195">
        <f t="shared" si="6"/>
        <v>0</v>
      </c>
      <c r="I29" s="201">
        <f t="shared" si="7"/>
        <v>0</v>
      </c>
      <c r="J29" s="195">
        <f t="shared" si="8"/>
        <v>0</v>
      </c>
      <c r="K29" s="201">
        <f t="shared" si="9"/>
        <v>0</v>
      </c>
      <c r="L29" s="195">
        <f t="shared" si="10"/>
        <v>0</v>
      </c>
      <c r="M29" s="201">
        <f t="shared" si="11"/>
        <v>0</v>
      </c>
      <c r="N29" s="195">
        <f t="shared" si="12"/>
        <v>0</v>
      </c>
      <c r="O29" s="201">
        <f t="shared" si="13"/>
        <v>0</v>
      </c>
      <c r="P29" s="195">
        <f t="shared" si="14"/>
        <v>0</v>
      </c>
      <c r="Q29" s="201">
        <f t="shared" si="15"/>
        <v>0</v>
      </c>
      <c r="R29" s="195">
        <f t="shared" si="16"/>
        <v>0</v>
      </c>
      <c r="S29" s="201">
        <f t="shared" si="17"/>
        <v>0</v>
      </c>
      <c r="T29" s="195">
        <f t="shared" si="21"/>
        <v>25</v>
      </c>
      <c r="U29" s="201">
        <f t="shared" si="22"/>
        <v>1</v>
      </c>
      <c r="V29" s="26"/>
      <c r="W29" s="4"/>
      <c r="X29">
        <f t="shared" si="38"/>
        <v>43</v>
      </c>
      <c r="Y29">
        <f t="shared" si="39"/>
        <v>49</v>
      </c>
      <c r="Z29">
        <f t="shared" si="40"/>
        <v>2</v>
      </c>
      <c r="AA29">
        <f t="shared" si="41"/>
        <v>0</v>
      </c>
      <c r="AB29">
        <f t="shared" si="42"/>
        <v>0</v>
      </c>
      <c r="AC29">
        <f t="shared" si="43"/>
        <v>0</v>
      </c>
      <c r="AD29">
        <f t="shared" si="44"/>
        <v>0</v>
      </c>
      <c r="AE29">
        <f t="shared" si="45"/>
        <v>0</v>
      </c>
      <c r="AF29">
        <f t="shared" si="46"/>
        <v>0</v>
      </c>
      <c r="AG29">
        <f t="shared" si="47"/>
        <v>0</v>
      </c>
      <c r="AH29">
        <f t="shared" si="48"/>
        <v>0</v>
      </c>
      <c r="AI29">
        <f t="shared" si="49"/>
        <v>0</v>
      </c>
      <c r="AL29">
        <f t="shared" si="26"/>
        <v>3</v>
      </c>
      <c r="AM29">
        <f t="shared" si="27"/>
        <v>0</v>
      </c>
      <c r="AN29">
        <f t="shared" si="28"/>
        <v>0</v>
      </c>
      <c r="AO29">
        <f t="shared" si="29"/>
        <v>0</v>
      </c>
      <c r="AP29">
        <f t="shared" si="30"/>
        <v>0</v>
      </c>
      <c r="AQ29">
        <f t="shared" si="31"/>
        <v>0</v>
      </c>
      <c r="AR29">
        <f t="shared" si="32"/>
        <v>0</v>
      </c>
      <c r="AS29">
        <f t="shared" si="33"/>
        <v>0</v>
      </c>
      <c r="AT29">
        <f t="shared" si="34"/>
        <v>0</v>
      </c>
      <c r="AU29">
        <f t="shared" si="35"/>
        <v>0</v>
      </c>
      <c r="AV29">
        <f t="shared" si="36"/>
        <v>0</v>
      </c>
      <c r="AW29">
        <f t="shared" si="37"/>
        <v>0</v>
      </c>
      <c r="BA29" s="187">
        <f t="shared" si="18"/>
        <v>10</v>
      </c>
      <c r="BB29" s="187">
        <f t="shared" si="50"/>
        <v>6</v>
      </c>
      <c r="BC29" s="187">
        <f t="shared" si="51"/>
        <v>3</v>
      </c>
      <c r="BD29" s="187">
        <f t="shared" si="52"/>
        <v>0</v>
      </c>
      <c r="BE29" s="187">
        <f t="shared" si="53"/>
        <v>0</v>
      </c>
      <c r="BF29" s="187">
        <f t="shared" si="54"/>
        <v>0</v>
      </c>
      <c r="BG29" s="187">
        <f t="shared" si="55"/>
        <v>0</v>
      </c>
      <c r="BH29" s="187">
        <f t="shared" si="56"/>
        <v>0</v>
      </c>
      <c r="BI29" s="187">
        <f t="shared" si="57"/>
        <v>0</v>
      </c>
      <c r="BJ29" s="187">
        <f t="shared" si="58"/>
        <v>0</v>
      </c>
      <c r="BK29" s="187">
        <f t="shared" si="59"/>
        <v>0</v>
      </c>
      <c r="BL29" s="187">
        <f t="shared" si="60"/>
        <v>0</v>
      </c>
      <c r="BM29" s="71"/>
      <c r="BN29" s="191">
        <v>0</v>
      </c>
      <c r="BO29" s="191">
        <v>0</v>
      </c>
      <c r="BP29" s="191">
        <v>0</v>
      </c>
      <c r="BQ29" s="191">
        <v>0</v>
      </c>
      <c r="BR29" s="191">
        <v>0</v>
      </c>
      <c r="BS29" s="191">
        <v>0</v>
      </c>
      <c r="BT29" s="191">
        <v>0</v>
      </c>
      <c r="BU29" s="191">
        <v>0</v>
      </c>
      <c r="BV29" s="191">
        <v>0</v>
      </c>
      <c r="BW29" s="191">
        <v>0</v>
      </c>
      <c r="BX29" s="191">
        <v>0</v>
      </c>
      <c r="BY29" s="191">
        <v>0</v>
      </c>
      <c r="CA29" s="190">
        <v>1</v>
      </c>
      <c r="CB29" s="190">
        <v>2</v>
      </c>
      <c r="CC29" s="190">
        <v>0</v>
      </c>
      <c r="CD29" s="190">
        <v>0</v>
      </c>
      <c r="CE29" s="190">
        <v>0</v>
      </c>
      <c r="CF29" s="190">
        <v>0</v>
      </c>
      <c r="CG29" s="190">
        <v>0</v>
      </c>
      <c r="CH29" s="190">
        <v>0</v>
      </c>
      <c r="CI29" s="190">
        <v>0</v>
      </c>
      <c r="CJ29" s="190">
        <v>0</v>
      </c>
      <c r="CK29" s="190">
        <v>0</v>
      </c>
      <c r="CL29" s="190">
        <v>0</v>
      </c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ht="13.5" thickBot="1" x14ac:dyDescent="0.35">
      <c r="A30" s="27" t="s">
        <v>51</v>
      </c>
      <c r="B30" s="195">
        <f t="shared" si="19"/>
        <v>10</v>
      </c>
      <c r="C30" s="201">
        <f t="shared" si="20"/>
        <v>0</v>
      </c>
      <c r="D30" s="195">
        <f t="shared" si="2"/>
        <v>6</v>
      </c>
      <c r="E30" s="201">
        <f t="shared" si="3"/>
        <v>0</v>
      </c>
      <c r="F30" s="195">
        <f t="shared" si="4"/>
        <v>3</v>
      </c>
      <c r="G30" s="201">
        <f t="shared" si="5"/>
        <v>0</v>
      </c>
      <c r="H30" s="195">
        <f t="shared" si="6"/>
        <v>0</v>
      </c>
      <c r="I30" s="201">
        <f t="shared" si="7"/>
        <v>0</v>
      </c>
      <c r="J30" s="195">
        <f t="shared" si="8"/>
        <v>0</v>
      </c>
      <c r="K30" s="201">
        <f t="shared" si="9"/>
        <v>0</v>
      </c>
      <c r="L30" s="195">
        <f t="shared" si="10"/>
        <v>0</v>
      </c>
      <c r="M30" s="201">
        <f t="shared" si="11"/>
        <v>0</v>
      </c>
      <c r="N30" s="195">
        <f t="shared" si="12"/>
        <v>0</v>
      </c>
      <c r="O30" s="201">
        <f t="shared" si="13"/>
        <v>0</v>
      </c>
      <c r="P30" s="195">
        <f t="shared" si="14"/>
        <v>0</v>
      </c>
      <c r="Q30" s="201">
        <f t="shared" si="15"/>
        <v>0</v>
      </c>
      <c r="R30" s="195">
        <f t="shared" si="16"/>
        <v>0</v>
      </c>
      <c r="S30" s="201">
        <f t="shared" si="17"/>
        <v>0</v>
      </c>
      <c r="T30" s="195">
        <f t="shared" si="21"/>
        <v>19</v>
      </c>
      <c r="U30" s="201">
        <f>SUM(C30,E30,G30,I30,K30,M30,O31,Q30,S30)</f>
        <v>0</v>
      </c>
      <c r="V30" s="26"/>
      <c r="W30" s="4"/>
      <c r="X30">
        <f t="shared" si="38"/>
        <v>40</v>
      </c>
      <c r="Y30">
        <f t="shared" si="39"/>
        <v>24</v>
      </c>
      <c r="Z30">
        <f t="shared" si="40"/>
        <v>1</v>
      </c>
      <c r="AA30">
        <f t="shared" si="41"/>
        <v>0</v>
      </c>
      <c r="AB30">
        <f t="shared" si="42"/>
        <v>0</v>
      </c>
      <c r="AC30">
        <f t="shared" si="43"/>
        <v>0</v>
      </c>
      <c r="AD30">
        <f t="shared" si="44"/>
        <v>0</v>
      </c>
      <c r="AE30">
        <f t="shared" si="45"/>
        <v>0</v>
      </c>
      <c r="AF30">
        <f t="shared" si="46"/>
        <v>0</v>
      </c>
      <c r="AG30">
        <f t="shared" si="47"/>
        <v>0</v>
      </c>
      <c r="AH30">
        <f t="shared" si="48"/>
        <v>0</v>
      </c>
      <c r="AI30">
        <f t="shared" si="49"/>
        <v>0</v>
      </c>
      <c r="AL30">
        <f t="shared" si="26"/>
        <v>1</v>
      </c>
      <c r="AM30">
        <f t="shared" si="27"/>
        <v>0</v>
      </c>
      <c r="AN30">
        <f t="shared" si="28"/>
        <v>0</v>
      </c>
      <c r="AO30">
        <f t="shared" si="29"/>
        <v>0</v>
      </c>
      <c r="AP30">
        <f t="shared" si="30"/>
        <v>0</v>
      </c>
      <c r="AQ30">
        <f t="shared" si="31"/>
        <v>0</v>
      </c>
      <c r="AR30">
        <f t="shared" si="32"/>
        <v>0</v>
      </c>
      <c r="AS30">
        <f t="shared" si="33"/>
        <v>0</v>
      </c>
      <c r="AT30">
        <f t="shared" si="34"/>
        <v>0</v>
      </c>
      <c r="AU30">
        <f t="shared" si="35"/>
        <v>0</v>
      </c>
      <c r="AV30">
        <f t="shared" si="36"/>
        <v>0</v>
      </c>
      <c r="AW30">
        <f t="shared" si="37"/>
        <v>0</v>
      </c>
      <c r="BA30" s="187">
        <f>BN26+CA26</f>
        <v>2</v>
      </c>
      <c r="BB30" s="187">
        <f t="shared" si="50"/>
        <v>1</v>
      </c>
      <c r="BC30" s="187">
        <f t="shared" si="51"/>
        <v>3</v>
      </c>
      <c r="BD30" s="187">
        <f t="shared" si="52"/>
        <v>0</v>
      </c>
      <c r="BE30" s="187">
        <f t="shared" si="53"/>
        <v>0</v>
      </c>
      <c r="BF30" s="187">
        <f t="shared" si="54"/>
        <v>0</v>
      </c>
      <c r="BG30" s="187">
        <f t="shared" si="55"/>
        <v>0</v>
      </c>
      <c r="BH30" s="187">
        <f t="shared" si="56"/>
        <v>0</v>
      </c>
      <c r="BI30" s="187">
        <f t="shared" si="57"/>
        <v>0</v>
      </c>
      <c r="BJ30" s="187">
        <f t="shared" si="58"/>
        <v>0</v>
      </c>
      <c r="BK30" s="187">
        <f t="shared" si="59"/>
        <v>0</v>
      </c>
      <c r="BL30" s="187">
        <f t="shared" si="60"/>
        <v>0</v>
      </c>
      <c r="BM30" s="71"/>
      <c r="BN30" s="191">
        <v>0</v>
      </c>
      <c r="BO30" s="191">
        <v>0</v>
      </c>
      <c r="BP30" s="191">
        <v>0</v>
      </c>
      <c r="BQ30" s="191">
        <v>0</v>
      </c>
      <c r="BR30" s="191">
        <v>0</v>
      </c>
      <c r="BS30" s="191">
        <v>0</v>
      </c>
      <c r="BT30" s="191">
        <v>0</v>
      </c>
      <c r="BU30" s="191">
        <v>0</v>
      </c>
      <c r="BV30" s="191">
        <v>0</v>
      </c>
      <c r="BW30" s="191">
        <v>0</v>
      </c>
      <c r="BX30" s="191">
        <v>0</v>
      </c>
      <c r="BY30" s="191">
        <v>0</v>
      </c>
      <c r="CA30" s="190">
        <v>0</v>
      </c>
      <c r="CB30" s="190">
        <v>0</v>
      </c>
      <c r="CC30" s="190">
        <v>0</v>
      </c>
      <c r="CD30" s="190">
        <v>0</v>
      </c>
      <c r="CE30" s="190">
        <v>0</v>
      </c>
      <c r="CF30" s="190">
        <v>0</v>
      </c>
      <c r="CG30" s="190">
        <v>0</v>
      </c>
      <c r="CH30" s="190">
        <v>0</v>
      </c>
      <c r="CI30" s="190">
        <v>0</v>
      </c>
      <c r="CJ30" s="190">
        <v>0</v>
      </c>
      <c r="CK30" s="190">
        <v>0</v>
      </c>
      <c r="CL30" s="190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ht="13.5" thickBot="1" x14ac:dyDescent="0.35">
      <c r="A31" s="18" t="s">
        <v>52</v>
      </c>
      <c r="B31" s="195">
        <f>X34</f>
        <v>2</v>
      </c>
      <c r="C31" s="201">
        <f>AL34</f>
        <v>0</v>
      </c>
      <c r="D31" s="195">
        <f>Y34</f>
        <v>1</v>
      </c>
      <c r="E31" s="201">
        <f>AM34</f>
        <v>0</v>
      </c>
      <c r="F31" s="195">
        <f>Z34</f>
        <v>3</v>
      </c>
      <c r="G31" s="201">
        <f>AN34</f>
        <v>0</v>
      </c>
      <c r="H31" s="195">
        <f>AA34</f>
        <v>0</v>
      </c>
      <c r="I31" s="201">
        <f>AO34</f>
        <v>0</v>
      </c>
      <c r="J31" s="195">
        <f>AB34</f>
        <v>0</v>
      </c>
      <c r="K31" s="201">
        <f>AP34</f>
        <v>0</v>
      </c>
      <c r="L31" s="195">
        <f>AC34</f>
        <v>0</v>
      </c>
      <c r="M31" s="201">
        <f>AQ34</f>
        <v>0</v>
      </c>
      <c r="N31" s="195">
        <f>AD34</f>
        <v>0</v>
      </c>
      <c r="O31" s="201">
        <f>AR34</f>
        <v>0</v>
      </c>
      <c r="P31" s="195">
        <f>AE34</f>
        <v>0</v>
      </c>
      <c r="Q31" s="201">
        <f>AS34</f>
        <v>0</v>
      </c>
      <c r="R31" s="195">
        <f>SUM(AF34:AI34)</f>
        <v>0</v>
      </c>
      <c r="S31" s="201">
        <f>SUM(AT34:AW34)</f>
        <v>0</v>
      </c>
      <c r="T31" s="195">
        <f>SUM(B31,D31,F31,H31,J31,L31,N31,P31,R31,)</f>
        <v>6</v>
      </c>
      <c r="U31" s="201">
        <f>SUM(C31,E31,G31,I31,K31,M31,O31,Q31,S31)</f>
        <v>0</v>
      </c>
      <c r="V31" s="26"/>
      <c r="W31" s="4"/>
      <c r="X31">
        <f t="shared" si="38"/>
        <v>8</v>
      </c>
      <c r="Y31">
        <f t="shared" si="39"/>
        <v>14</v>
      </c>
      <c r="Z31">
        <f t="shared" si="40"/>
        <v>3</v>
      </c>
      <c r="AA31">
        <f t="shared" si="41"/>
        <v>0</v>
      </c>
      <c r="AB31">
        <f t="shared" si="42"/>
        <v>0</v>
      </c>
      <c r="AC31">
        <f t="shared" si="43"/>
        <v>0</v>
      </c>
      <c r="AD31">
        <f t="shared" si="44"/>
        <v>0</v>
      </c>
      <c r="AE31">
        <f t="shared" si="45"/>
        <v>0</v>
      </c>
      <c r="AF31">
        <f t="shared" si="46"/>
        <v>0</v>
      </c>
      <c r="AG31">
        <f t="shared" si="47"/>
        <v>0</v>
      </c>
      <c r="AH31">
        <f t="shared" si="48"/>
        <v>0</v>
      </c>
      <c r="AI31">
        <f t="shared" si="49"/>
        <v>0</v>
      </c>
      <c r="AL31">
        <f t="shared" si="26"/>
        <v>1</v>
      </c>
      <c r="AM31">
        <f t="shared" si="27"/>
        <v>0</v>
      </c>
      <c r="AN31">
        <f t="shared" si="28"/>
        <v>0</v>
      </c>
      <c r="AO31">
        <f t="shared" si="29"/>
        <v>0</v>
      </c>
      <c r="AP31">
        <f t="shared" si="30"/>
        <v>0</v>
      </c>
      <c r="AQ31">
        <f t="shared" si="31"/>
        <v>0</v>
      </c>
      <c r="AR31">
        <f t="shared" si="32"/>
        <v>0</v>
      </c>
      <c r="AS31">
        <f t="shared" si="33"/>
        <v>0</v>
      </c>
      <c r="AT31">
        <f t="shared" si="34"/>
        <v>0</v>
      </c>
      <c r="AU31">
        <f t="shared" si="35"/>
        <v>0</v>
      </c>
      <c r="AV31">
        <f t="shared" si="36"/>
        <v>0</v>
      </c>
      <c r="AW31">
        <f t="shared" si="37"/>
        <v>0</v>
      </c>
      <c r="AZ31" s="68" t="s">
        <v>77</v>
      </c>
      <c r="BA31" s="188">
        <f>BN27+CA27</f>
        <v>4</v>
      </c>
      <c r="BB31" s="188">
        <f t="shared" si="50"/>
        <v>6</v>
      </c>
      <c r="BC31" s="188">
        <f t="shared" si="51"/>
        <v>2</v>
      </c>
      <c r="BD31" s="188">
        <f t="shared" si="52"/>
        <v>0</v>
      </c>
      <c r="BE31" s="188">
        <f t="shared" si="53"/>
        <v>0</v>
      </c>
      <c r="BF31" s="188">
        <f t="shared" si="54"/>
        <v>0</v>
      </c>
      <c r="BG31" s="188">
        <f t="shared" si="55"/>
        <v>0</v>
      </c>
      <c r="BH31" s="188">
        <f t="shared" si="56"/>
        <v>0</v>
      </c>
      <c r="BI31" s="188">
        <f t="shared" si="57"/>
        <v>0</v>
      </c>
      <c r="BJ31" s="188">
        <f t="shared" si="58"/>
        <v>0</v>
      </c>
      <c r="BK31" s="188">
        <f t="shared" si="59"/>
        <v>0</v>
      </c>
      <c r="BL31" s="188">
        <f t="shared" si="60"/>
        <v>0</v>
      </c>
      <c r="BM31" s="71"/>
      <c r="BN31" s="191">
        <v>0</v>
      </c>
      <c r="BO31" s="191">
        <v>0</v>
      </c>
      <c r="BP31" s="191">
        <v>0</v>
      </c>
      <c r="BQ31" s="191">
        <v>0</v>
      </c>
      <c r="BR31" s="191">
        <v>0</v>
      </c>
      <c r="BS31" s="191">
        <v>0</v>
      </c>
      <c r="BT31" s="191">
        <v>0</v>
      </c>
      <c r="BU31" s="191">
        <v>0</v>
      </c>
      <c r="BV31" s="191">
        <v>0</v>
      </c>
      <c r="BW31" s="191">
        <v>0</v>
      </c>
      <c r="BX31" s="191">
        <v>0</v>
      </c>
      <c r="BY31" s="191">
        <v>0</v>
      </c>
      <c r="CA31" s="190">
        <v>3</v>
      </c>
      <c r="CB31" s="190">
        <v>0</v>
      </c>
      <c r="CC31" s="190">
        <v>0</v>
      </c>
      <c r="CD31" s="190">
        <v>0</v>
      </c>
      <c r="CE31" s="190">
        <v>0</v>
      </c>
      <c r="CF31" s="190">
        <v>0</v>
      </c>
      <c r="CG31" s="190">
        <v>0</v>
      </c>
      <c r="CH31" s="190">
        <v>0</v>
      </c>
      <c r="CI31" s="190">
        <v>0</v>
      </c>
      <c r="CJ31" s="190">
        <v>0</v>
      </c>
      <c r="CK31" s="190">
        <v>0</v>
      </c>
      <c r="CL31" s="190">
        <v>0</v>
      </c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ht="14" thickTop="1" thickBot="1" x14ac:dyDescent="0.35">
      <c r="A32" s="25" t="s">
        <v>53</v>
      </c>
      <c r="B32" s="196">
        <f>SUM(B8:B31)</f>
        <v>483</v>
      </c>
      <c r="C32" s="202">
        <f t="shared" ref="C32:K32" si="61">SUM(C8:C31)</f>
        <v>13</v>
      </c>
      <c r="D32" s="196">
        <f t="shared" si="61"/>
        <v>461</v>
      </c>
      <c r="E32" s="202">
        <f>SUM(E8:E30)</f>
        <v>3</v>
      </c>
      <c r="F32" s="196">
        <f t="shared" si="61"/>
        <v>40</v>
      </c>
      <c r="G32" s="202">
        <f t="shared" si="61"/>
        <v>1</v>
      </c>
      <c r="H32" s="196">
        <f t="shared" si="61"/>
        <v>3</v>
      </c>
      <c r="I32" s="202">
        <f t="shared" si="61"/>
        <v>0</v>
      </c>
      <c r="J32" s="196">
        <f t="shared" si="61"/>
        <v>0</v>
      </c>
      <c r="K32" s="202">
        <f t="shared" si="61"/>
        <v>0</v>
      </c>
      <c r="L32" s="196">
        <f t="shared" ref="L32:S32" si="62">SUM(L8:L31)</f>
        <v>0</v>
      </c>
      <c r="M32" s="202">
        <f t="shared" si="62"/>
        <v>0</v>
      </c>
      <c r="N32" s="196">
        <f t="shared" si="62"/>
        <v>0</v>
      </c>
      <c r="O32" s="202">
        <f>SUM(O8:O31)</f>
        <v>0</v>
      </c>
      <c r="P32" s="196">
        <f t="shared" si="62"/>
        <v>0</v>
      </c>
      <c r="Q32" s="202">
        <f>SUM(Q8:Q30)</f>
        <v>0</v>
      </c>
      <c r="R32" s="196">
        <f t="shared" si="62"/>
        <v>0</v>
      </c>
      <c r="S32" s="202">
        <f t="shared" si="62"/>
        <v>0</v>
      </c>
      <c r="T32" s="196">
        <f>SUM(T8:T31)</f>
        <v>987</v>
      </c>
      <c r="U32" s="202">
        <f>SUM(U8:U31)</f>
        <v>17</v>
      </c>
      <c r="V32" s="28"/>
      <c r="W32" s="4"/>
      <c r="X32">
        <f>BA29</f>
        <v>10</v>
      </c>
      <c r="Y32">
        <f t="shared" si="39"/>
        <v>6</v>
      </c>
      <c r="Z32">
        <f t="shared" si="40"/>
        <v>3</v>
      </c>
      <c r="AA32">
        <f t="shared" si="41"/>
        <v>0</v>
      </c>
      <c r="AB32">
        <f t="shared" si="42"/>
        <v>0</v>
      </c>
      <c r="AC32">
        <f t="shared" si="43"/>
        <v>0</v>
      </c>
      <c r="AD32">
        <f t="shared" si="44"/>
        <v>0</v>
      </c>
      <c r="AE32">
        <f t="shared" si="45"/>
        <v>0</v>
      </c>
      <c r="AF32">
        <f t="shared" si="46"/>
        <v>0</v>
      </c>
      <c r="AG32">
        <f t="shared" si="47"/>
        <v>0</v>
      </c>
      <c r="AH32">
        <f t="shared" si="48"/>
        <v>0</v>
      </c>
      <c r="AI32">
        <f t="shared" si="49"/>
        <v>0</v>
      </c>
      <c r="AL32">
        <f t="shared" si="26"/>
        <v>0</v>
      </c>
      <c r="AM32">
        <f t="shared" si="27"/>
        <v>0</v>
      </c>
      <c r="AN32">
        <f t="shared" si="28"/>
        <v>0</v>
      </c>
      <c r="AO32">
        <f t="shared" si="29"/>
        <v>0</v>
      </c>
      <c r="AP32">
        <f t="shared" si="30"/>
        <v>0</v>
      </c>
      <c r="AQ32">
        <f t="shared" si="31"/>
        <v>0</v>
      </c>
      <c r="AR32">
        <f t="shared" si="32"/>
        <v>0</v>
      </c>
      <c r="AS32">
        <f t="shared" si="33"/>
        <v>0</v>
      </c>
      <c r="AT32">
        <f t="shared" si="34"/>
        <v>0</v>
      </c>
      <c r="AU32">
        <f t="shared" si="35"/>
        <v>0</v>
      </c>
      <c r="AV32">
        <f t="shared" si="36"/>
        <v>0</v>
      </c>
      <c r="AW32">
        <f t="shared" si="37"/>
        <v>0</v>
      </c>
      <c r="BA32" s="188">
        <f>BN28+CA28</f>
        <v>1</v>
      </c>
      <c r="BB32" s="188">
        <f t="shared" ref="BB32" si="63">BO28+CB28</f>
        <v>1</v>
      </c>
      <c r="BC32" s="188">
        <f t="shared" ref="BC32" si="64">BP28+CC28</f>
        <v>1</v>
      </c>
      <c r="BD32" s="188">
        <f t="shared" ref="BD32" si="65">BQ28+CD28</f>
        <v>0</v>
      </c>
      <c r="BE32" s="188">
        <f t="shared" ref="BE32" si="66">BR28+CE28</f>
        <v>0</v>
      </c>
      <c r="BF32" s="188">
        <f t="shared" ref="BF32" si="67">BS28+CF28</f>
        <v>0</v>
      </c>
      <c r="BG32" s="188">
        <f t="shared" ref="BG32" si="68">BT28+CG28</f>
        <v>0</v>
      </c>
      <c r="BH32" s="188">
        <f t="shared" ref="BH32" si="69">BU28+CH28</f>
        <v>0</v>
      </c>
      <c r="BI32" s="188">
        <f t="shared" ref="BI32" si="70">BV28+CI28</f>
        <v>0</v>
      </c>
      <c r="BJ32" s="188">
        <f t="shared" ref="BJ32" si="71">BW28+CJ28</f>
        <v>0</v>
      </c>
      <c r="BK32" s="188">
        <f t="shared" ref="BK32" si="72">BX28+CK28</f>
        <v>0</v>
      </c>
      <c r="BL32" s="188">
        <f t="shared" ref="BL32" si="73">BY28+CL28</f>
        <v>0</v>
      </c>
      <c r="BM32" s="71"/>
      <c r="BN32" s="191">
        <v>0</v>
      </c>
      <c r="BO32" s="191">
        <v>0</v>
      </c>
      <c r="BP32" s="191">
        <v>0</v>
      </c>
      <c r="BQ32" s="191">
        <v>0</v>
      </c>
      <c r="BR32" s="191">
        <v>0</v>
      </c>
      <c r="BS32" s="191">
        <v>0</v>
      </c>
      <c r="BT32" s="191">
        <v>0</v>
      </c>
      <c r="BU32" s="191">
        <v>0</v>
      </c>
      <c r="BV32" s="191">
        <v>0</v>
      </c>
      <c r="BW32" s="191">
        <v>0</v>
      </c>
      <c r="BX32" s="191">
        <v>0</v>
      </c>
      <c r="BY32" s="191">
        <v>0</v>
      </c>
      <c r="CA32" s="190">
        <v>8</v>
      </c>
      <c r="CB32" s="190">
        <v>3</v>
      </c>
      <c r="CC32" s="190">
        <v>0</v>
      </c>
      <c r="CD32" s="190">
        <v>0</v>
      </c>
      <c r="CE32" s="190">
        <v>0</v>
      </c>
      <c r="CF32" s="190">
        <v>0</v>
      </c>
      <c r="CG32" s="190">
        <v>0</v>
      </c>
      <c r="CH32" s="190">
        <v>0</v>
      </c>
      <c r="CI32" s="190">
        <v>0</v>
      </c>
      <c r="CJ32" s="190">
        <v>0</v>
      </c>
      <c r="CK32" s="190">
        <v>0</v>
      </c>
      <c r="CL32" s="190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124" ht="13.5" thickTop="1" x14ac:dyDescent="0.3">
      <c r="A33" s="27" t="s">
        <v>125</v>
      </c>
      <c r="B33" s="197">
        <f>B32/T32</f>
        <v>0.48936170212765956</v>
      </c>
      <c r="C33" s="203">
        <f>C32/T32</f>
        <v>1.3171225937183385E-2</v>
      </c>
      <c r="D33" s="197">
        <f>D32/T32</f>
        <v>0.46707193515704154</v>
      </c>
      <c r="E33" s="203">
        <f>E32/T32</f>
        <v>3.0395136778115501E-3</v>
      </c>
      <c r="F33" s="197">
        <f>F32/T32</f>
        <v>4.0526849037487336E-2</v>
      </c>
      <c r="G33" s="203">
        <f>G32/T32</f>
        <v>1.0131712259371835E-3</v>
      </c>
      <c r="H33" s="197">
        <f>H32/T32</f>
        <v>3.0395136778115501E-3</v>
      </c>
      <c r="I33" s="203">
        <f>I32/T32</f>
        <v>0</v>
      </c>
      <c r="J33" s="197">
        <f>J32/T32</f>
        <v>0</v>
      </c>
      <c r="K33" s="203">
        <f>K32/T32</f>
        <v>0</v>
      </c>
      <c r="L33" s="197">
        <f>L32/T32</f>
        <v>0</v>
      </c>
      <c r="M33" s="203">
        <f>M32/T32</f>
        <v>0</v>
      </c>
      <c r="N33" s="197">
        <f>N32/T32</f>
        <v>0</v>
      </c>
      <c r="O33" s="203">
        <f>O32/T32</f>
        <v>0</v>
      </c>
      <c r="P33" s="197">
        <f>P32/T32</f>
        <v>0</v>
      </c>
      <c r="Q33" s="203">
        <f>Q32/T32</f>
        <v>0</v>
      </c>
      <c r="R33" s="197">
        <f>R32/T32</f>
        <v>0</v>
      </c>
      <c r="S33" s="203">
        <f>S32/T32</f>
        <v>0</v>
      </c>
      <c r="T33" s="197">
        <f>100%</f>
        <v>1</v>
      </c>
      <c r="U33" s="203">
        <f>U32/T32</f>
        <v>1.7223910840932118E-2</v>
      </c>
      <c r="V33" s="28"/>
      <c r="W33" s="4"/>
      <c r="X33"/>
      <c r="Y33"/>
      <c r="Z33"/>
      <c r="AA33"/>
      <c r="AB33"/>
      <c r="AC33"/>
      <c r="AD33"/>
      <c r="AE33"/>
      <c r="AF33"/>
      <c r="AG33"/>
      <c r="AH33"/>
      <c r="AI33"/>
      <c r="AL33"/>
      <c r="AM33"/>
      <c r="AN33"/>
      <c r="AO33"/>
      <c r="AP33"/>
      <c r="AQ33"/>
      <c r="AR33"/>
      <c r="AS33"/>
      <c r="AT33"/>
      <c r="AU33"/>
      <c r="AV33"/>
      <c r="AW33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71"/>
      <c r="BN33" s="191">
        <v>1</v>
      </c>
      <c r="BO33" s="191">
        <v>0</v>
      </c>
      <c r="BP33" s="191">
        <v>0</v>
      </c>
      <c r="BQ33" s="191">
        <v>0</v>
      </c>
      <c r="BR33" s="191">
        <v>0</v>
      </c>
      <c r="BS33" s="191">
        <v>0</v>
      </c>
      <c r="BT33" s="191">
        <v>0</v>
      </c>
      <c r="BU33" s="191">
        <v>0</v>
      </c>
      <c r="BV33" s="191">
        <v>0</v>
      </c>
      <c r="BW33" s="191">
        <v>0</v>
      </c>
      <c r="BX33" s="191">
        <v>0</v>
      </c>
      <c r="BY33" s="191">
        <v>0</v>
      </c>
      <c r="CA33" s="190">
        <v>6</v>
      </c>
      <c r="CB33" s="190">
        <v>10</v>
      </c>
      <c r="CC33" s="190">
        <v>1</v>
      </c>
      <c r="CD33" s="190">
        <v>0</v>
      </c>
      <c r="CE33" s="190">
        <v>0</v>
      </c>
      <c r="CF33" s="190">
        <v>0</v>
      </c>
      <c r="CG33" s="190">
        <v>0</v>
      </c>
      <c r="CH33" s="190">
        <v>0</v>
      </c>
      <c r="CI33" s="190">
        <v>0</v>
      </c>
      <c r="CJ33" s="190">
        <v>0</v>
      </c>
      <c r="CK33" s="190">
        <v>0</v>
      </c>
      <c r="CL33" s="190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124" ht="13" x14ac:dyDescent="0.3">
      <c r="A34" s="27" t="s">
        <v>111</v>
      </c>
      <c r="B34" s="198">
        <f>SUM(B14:B28)</f>
        <v>451</v>
      </c>
      <c r="C34" s="204">
        <f t="shared" ref="C34:U34" si="74">SUM(C14:C28)</f>
        <v>12</v>
      </c>
      <c r="D34" s="198">
        <f t="shared" si="74"/>
        <v>434</v>
      </c>
      <c r="E34" s="204">
        <f t="shared" si="74"/>
        <v>3</v>
      </c>
      <c r="F34" s="198">
        <f t="shared" si="74"/>
        <v>29</v>
      </c>
      <c r="G34" s="204">
        <f t="shared" si="74"/>
        <v>1</v>
      </c>
      <c r="H34" s="198">
        <f t="shared" si="74"/>
        <v>2</v>
      </c>
      <c r="I34" s="204">
        <f t="shared" si="74"/>
        <v>0</v>
      </c>
      <c r="J34" s="198">
        <f t="shared" si="74"/>
        <v>0</v>
      </c>
      <c r="K34" s="204">
        <f t="shared" si="74"/>
        <v>0</v>
      </c>
      <c r="L34" s="198">
        <f t="shared" si="74"/>
        <v>0</v>
      </c>
      <c r="M34" s="204">
        <f t="shared" si="74"/>
        <v>0</v>
      </c>
      <c r="N34" s="198">
        <f t="shared" si="74"/>
        <v>0</v>
      </c>
      <c r="O34" s="204">
        <f t="shared" si="74"/>
        <v>0</v>
      </c>
      <c r="P34" s="198">
        <f t="shared" si="74"/>
        <v>0</v>
      </c>
      <c r="Q34" s="204">
        <f t="shared" si="74"/>
        <v>0</v>
      </c>
      <c r="R34" s="198">
        <f t="shared" si="74"/>
        <v>0</v>
      </c>
      <c r="S34" s="204">
        <f t="shared" si="74"/>
        <v>0</v>
      </c>
      <c r="T34" s="198">
        <f t="shared" si="74"/>
        <v>916</v>
      </c>
      <c r="U34" s="204">
        <f t="shared" si="74"/>
        <v>16</v>
      </c>
      <c r="V34" s="29"/>
      <c r="W34" s="4"/>
      <c r="X34">
        <f>BA30</f>
        <v>2</v>
      </c>
      <c r="Y34">
        <f t="shared" ref="Y34:AI34" si="75">BB30</f>
        <v>1</v>
      </c>
      <c r="Z34">
        <f t="shared" si="75"/>
        <v>3</v>
      </c>
      <c r="AA34">
        <f t="shared" si="75"/>
        <v>0</v>
      </c>
      <c r="AB34">
        <f t="shared" si="75"/>
        <v>0</v>
      </c>
      <c r="AC34">
        <f t="shared" si="75"/>
        <v>0</v>
      </c>
      <c r="AD34">
        <f t="shared" si="75"/>
        <v>0</v>
      </c>
      <c r="AE34">
        <f t="shared" si="75"/>
        <v>0</v>
      </c>
      <c r="AF34">
        <f t="shared" si="75"/>
        <v>0</v>
      </c>
      <c r="AG34">
        <f t="shared" si="75"/>
        <v>0</v>
      </c>
      <c r="AH34">
        <f t="shared" si="75"/>
        <v>0</v>
      </c>
      <c r="AI34">
        <f t="shared" si="75"/>
        <v>0</v>
      </c>
      <c r="AL34">
        <f t="shared" ref="AL34:AW34" si="76">BN26</f>
        <v>0</v>
      </c>
      <c r="AM34">
        <f t="shared" si="76"/>
        <v>0</v>
      </c>
      <c r="AN34">
        <f t="shared" si="76"/>
        <v>0</v>
      </c>
      <c r="AO34">
        <f t="shared" si="76"/>
        <v>0</v>
      </c>
      <c r="AP34">
        <f t="shared" si="76"/>
        <v>0</v>
      </c>
      <c r="AQ34">
        <f t="shared" si="76"/>
        <v>0</v>
      </c>
      <c r="AR34">
        <f t="shared" si="76"/>
        <v>0</v>
      </c>
      <c r="AS34">
        <f t="shared" si="76"/>
        <v>0</v>
      </c>
      <c r="AT34">
        <f t="shared" si="76"/>
        <v>0</v>
      </c>
      <c r="AU34">
        <f t="shared" si="76"/>
        <v>0</v>
      </c>
      <c r="AV34">
        <f t="shared" si="76"/>
        <v>0</v>
      </c>
      <c r="AW34">
        <f t="shared" si="76"/>
        <v>0</v>
      </c>
      <c r="BA34" s="188">
        <f>BN29+CA29</f>
        <v>1</v>
      </c>
      <c r="BB34" s="188">
        <f t="shared" ref="BB34:BK34" si="77">BO29+CB29</f>
        <v>2</v>
      </c>
      <c r="BC34" s="188">
        <f t="shared" si="77"/>
        <v>0</v>
      </c>
      <c r="BD34" s="188">
        <f t="shared" si="77"/>
        <v>0</v>
      </c>
      <c r="BE34" s="188">
        <f t="shared" si="77"/>
        <v>0</v>
      </c>
      <c r="BF34" s="188">
        <f t="shared" si="77"/>
        <v>0</v>
      </c>
      <c r="BG34" s="188">
        <f t="shared" si="77"/>
        <v>0</v>
      </c>
      <c r="BH34" s="188">
        <f t="shared" si="77"/>
        <v>0</v>
      </c>
      <c r="BI34" s="188">
        <f t="shared" si="77"/>
        <v>0</v>
      </c>
      <c r="BJ34" s="188">
        <f t="shared" si="77"/>
        <v>0</v>
      </c>
      <c r="BK34" s="188">
        <f t="shared" si="77"/>
        <v>0</v>
      </c>
      <c r="BL34" s="188">
        <f>BY29+CL29</f>
        <v>0</v>
      </c>
      <c r="BM34" s="71"/>
      <c r="BN34" s="191">
        <v>0</v>
      </c>
      <c r="BO34" s="191">
        <v>0</v>
      </c>
      <c r="BP34" s="191">
        <v>0</v>
      </c>
      <c r="BQ34" s="191">
        <v>0</v>
      </c>
      <c r="BR34" s="191">
        <v>0</v>
      </c>
      <c r="BS34" s="191">
        <v>0</v>
      </c>
      <c r="BT34" s="191">
        <v>0</v>
      </c>
      <c r="BU34" s="191">
        <v>0</v>
      </c>
      <c r="BV34" s="191">
        <v>0</v>
      </c>
      <c r="BW34" s="191">
        <v>0</v>
      </c>
      <c r="BX34" s="191">
        <v>0</v>
      </c>
      <c r="BY34" s="191">
        <v>0</v>
      </c>
      <c r="CA34" s="190">
        <v>16</v>
      </c>
      <c r="CB34" s="190">
        <v>8</v>
      </c>
      <c r="CC34" s="190">
        <v>1</v>
      </c>
      <c r="CD34" s="190">
        <v>0</v>
      </c>
      <c r="CE34" s="190">
        <v>0</v>
      </c>
      <c r="CF34" s="190">
        <v>0</v>
      </c>
      <c r="CG34" s="190">
        <v>0</v>
      </c>
      <c r="CH34" s="190">
        <v>0</v>
      </c>
      <c r="CI34" s="190">
        <v>0</v>
      </c>
      <c r="CJ34" s="190">
        <v>0</v>
      </c>
      <c r="CK34" s="190">
        <v>0</v>
      </c>
      <c r="CL34" s="190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ht="13.5" thickBot="1" x14ac:dyDescent="0.35">
      <c r="A35" s="18" t="s">
        <v>112</v>
      </c>
      <c r="B35" s="199">
        <f>B32-B34</f>
        <v>32</v>
      </c>
      <c r="C35" s="205">
        <f t="shared" ref="C35:U35" si="78">C32-C34</f>
        <v>1</v>
      </c>
      <c r="D35" s="199">
        <f t="shared" si="78"/>
        <v>27</v>
      </c>
      <c r="E35" s="205">
        <f t="shared" si="78"/>
        <v>0</v>
      </c>
      <c r="F35" s="199">
        <f t="shared" si="78"/>
        <v>11</v>
      </c>
      <c r="G35" s="205">
        <f t="shared" si="78"/>
        <v>0</v>
      </c>
      <c r="H35" s="199">
        <f t="shared" si="78"/>
        <v>1</v>
      </c>
      <c r="I35" s="205">
        <f t="shared" si="78"/>
        <v>0</v>
      </c>
      <c r="J35" s="199">
        <f t="shared" si="78"/>
        <v>0</v>
      </c>
      <c r="K35" s="205">
        <f t="shared" si="78"/>
        <v>0</v>
      </c>
      <c r="L35" s="199">
        <f t="shared" si="78"/>
        <v>0</v>
      </c>
      <c r="M35" s="205">
        <f t="shared" si="78"/>
        <v>0</v>
      </c>
      <c r="N35" s="199">
        <f t="shared" si="78"/>
        <v>0</v>
      </c>
      <c r="O35" s="205">
        <f t="shared" si="78"/>
        <v>0</v>
      </c>
      <c r="P35" s="199">
        <f t="shared" si="78"/>
        <v>0</v>
      </c>
      <c r="Q35" s="205">
        <f t="shared" si="78"/>
        <v>0</v>
      </c>
      <c r="R35" s="199">
        <f t="shared" si="78"/>
        <v>0</v>
      </c>
      <c r="S35" s="205">
        <f t="shared" si="78"/>
        <v>0</v>
      </c>
      <c r="T35" s="199">
        <f t="shared" si="78"/>
        <v>71</v>
      </c>
      <c r="U35" s="205">
        <f t="shared" si="78"/>
        <v>1</v>
      </c>
      <c r="V35" s="30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BA35" s="188">
        <f t="shared" ref="BA35:BA54" si="79">BN30+CA30</f>
        <v>0</v>
      </c>
      <c r="BB35" s="188">
        <f t="shared" ref="BB35:BB97" si="80">BO30+CB30</f>
        <v>0</v>
      </c>
      <c r="BC35" s="188">
        <f t="shared" ref="BC35:BC97" si="81">BP30+CC30</f>
        <v>0</v>
      </c>
      <c r="BD35" s="188">
        <f t="shared" ref="BD35:BD97" si="82">BQ30+CD30</f>
        <v>0</v>
      </c>
      <c r="BE35" s="188">
        <f t="shared" ref="BE35:BE97" si="83">BR30+CE30</f>
        <v>0</v>
      </c>
      <c r="BF35" s="188">
        <f t="shared" ref="BF35:BF97" si="84">BS30+CF30</f>
        <v>0</v>
      </c>
      <c r="BG35" s="188">
        <f t="shared" ref="BG35:BG97" si="85">BT30+CG30</f>
        <v>0</v>
      </c>
      <c r="BH35" s="188">
        <f t="shared" ref="BH35:BH97" si="86">BU30+CH30</f>
        <v>0</v>
      </c>
      <c r="BI35" s="188">
        <f t="shared" ref="BI35:BI97" si="87">BV30+CI30</f>
        <v>0</v>
      </c>
      <c r="BJ35" s="188">
        <f t="shared" ref="BJ35:BJ97" si="88">BW30+CJ30</f>
        <v>0</v>
      </c>
      <c r="BK35" s="188">
        <f t="shared" ref="BK35:BL50" si="89">BX30+CK30</f>
        <v>0</v>
      </c>
      <c r="BL35" s="188">
        <f t="shared" si="89"/>
        <v>0</v>
      </c>
      <c r="BM35" s="71"/>
      <c r="BN35" s="191">
        <v>0</v>
      </c>
      <c r="BO35" s="191">
        <v>0</v>
      </c>
      <c r="BP35" s="191">
        <v>0</v>
      </c>
      <c r="BQ35" s="191">
        <v>0</v>
      </c>
      <c r="BR35" s="191">
        <v>0</v>
      </c>
      <c r="BS35" s="191">
        <v>0</v>
      </c>
      <c r="BT35" s="191">
        <v>0</v>
      </c>
      <c r="BU35" s="191">
        <v>0</v>
      </c>
      <c r="BV35" s="191">
        <v>0</v>
      </c>
      <c r="BW35" s="191">
        <v>0</v>
      </c>
      <c r="BX35" s="191">
        <v>0</v>
      </c>
      <c r="BY35" s="191">
        <v>0</v>
      </c>
      <c r="CA35" s="190">
        <v>19</v>
      </c>
      <c r="CB35" s="190">
        <v>12</v>
      </c>
      <c r="CC35" s="190">
        <v>1</v>
      </c>
      <c r="CD35" s="190">
        <v>0</v>
      </c>
      <c r="CE35" s="190">
        <v>0</v>
      </c>
      <c r="CF35" s="190">
        <v>0</v>
      </c>
      <c r="CG35" s="190">
        <v>0</v>
      </c>
      <c r="CH35" s="190">
        <v>0</v>
      </c>
      <c r="CI35" s="190">
        <v>0</v>
      </c>
      <c r="CJ35" s="190">
        <v>0</v>
      </c>
      <c r="CK35" s="190">
        <v>0</v>
      </c>
      <c r="CL35" s="190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</row>
    <row r="36" spans="1:124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f>T32-U32</f>
        <v>970</v>
      </c>
      <c r="J36" s="56"/>
      <c r="K36" s="53"/>
      <c r="L36" s="60" t="s">
        <v>56</v>
      </c>
      <c r="M36" s="54">
        <f>U32</f>
        <v>17</v>
      </c>
      <c r="N36" s="58"/>
      <c r="O36" s="47"/>
      <c r="P36" s="51"/>
      <c r="Q36" s="48"/>
      <c r="R36" s="49" t="s">
        <v>57</v>
      </c>
      <c r="S36" s="49"/>
      <c r="T36" s="52">
        <f>I36+M36*2</f>
        <v>1004</v>
      </c>
      <c r="U36" s="50"/>
      <c r="V36" s="31"/>
      <c r="BA36" s="188">
        <f t="shared" si="79"/>
        <v>3</v>
      </c>
      <c r="BB36" s="188">
        <f t="shared" si="80"/>
        <v>0</v>
      </c>
      <c r="BC36" s="188">
        <f t="shared" si="81"/>
        <v>0</v>
      </c>
      <c r="BD36" s="188">
        <f t="shared" si="82"/>
        <v>0</v>
      </c>
      <c r="BE36" s="188">
        <f t="shared" si="83"/>
        <v>0</v>
      </c>
      <c r="BF36" s="188">
        <f t="shared" si="84"/>
        <v>0</v>
      </c>
      <c r="BG36" s="188">
        <f t="shared" si="85"/>
        <v>0</v>
      </c>
      <c r="BH36" s="188">
        <f t="shared" si="86"/>
        <v>0</v>
      </c>
      <c r="BI36" s="188">
        <f t="shared" si="87"/>
        <v>0</v>
      </c>
      <c r="BJ36" s="188">
        <f t="shared" si="88"/>
        <v>0</v>
      </c>
      <c r="BK36" s="188">
        <f t="shared" si="89"/>
        <v>0</v>
      </c>
      <c r="BL36" s="188">
        <f t="shared" ref="BL36:BL97" si="90">BY31+CL31</f>
        <v>0</v>
      </c>
      <c r="BM36" s="71"/>
      <c r="BN36" s="191">
        <v>0</v>
      </c>
      <c r="BO36" s="191">
        <v>0</v>
      </c>
      <c r="BP36" s="191">
        <v>0</v>
      </c>
      <c r="BQ36" s="191">
        <v>0</v>
      </c>
      <c r="BR36" s="191">
        <v>0</v>
      </c>
      <c r="BS36" s="191">
        <v>0</v>
      </c>
      <c r="BT36" s="191">
        <v>0</v>
      </c>
      <c r="BU36" s="191">
        <v>0</v>
      </c>
      <c r="BV36" s="191">
        <v>0</v>
      </c>
      <c r="BW36" s="191">
        <v>0</v>
      </c>
      <c r="BX36" s="191">
        <v>0</v>
      </c>
      <c r="BY36" s="191">
        <v>0</v>
      </c>
      <c r="CA36" s="190">
        <v>17</v>
      </c>
      <c r="CB36" s="190">
        <v>14</v>
      </c>
      <c r="CC36" s="190">
        <v>1</v>
      </c>
      <c r="CD36" s="190">
        <v>0</v>
      </c>
      <c r="CE36" s="190">
        <v>0</v>
      </c>
      <c r="CF36" s="190">
        <v>0</v>
      </c>
      <c r="CG36" s="190">
        <v>0</v>
      </c>
      <c r="CH36" s="190">
        <v>0</v>
      </c>
      <c r="CI36" s="190">
        <v>0</v>
      </c>
      <c r="CJ36" s="190">
        <v>0</v>
      </c>
      <c r="CK36" s="190">
        <v>0</v>
      </c>
      <c r="CL36" s="190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</row>
    <row r="37" spans="1:124" ht="13.5" thickTop="1" x14ac:dyDescent="0.3">
      <c r="A37" s="32" t="s">
        <v>58</v>
      </c>
      <c r="B37" s="33"/>
      <c r="C37" s="33"/>
      <c r="D37" s="34" t="s">
        <v>59</v>
      </c>
      <c r="E37" s="35">
        <f>(B32*15+D32*35+F32*45+H32*55+J32*65+L32*75+N32*85+P32*95+R32*125)/T32</f>
        <v>25.678824721377914</v>
      </c>
      <c r="F37" s="32" t="s">
        <v>60</v>
      </c>
      <c r="G37" s="36"/>
      <c r="H37" s="34" t="s">
        <v>61</v>
      </c>
      <c r="I37" s="35">
        <f>(C32*15+E32*35+G32*45+I32*55+K32*65+M32*75+O32*85+Q32*95+S32*125)/U32</f>
        <v>20.294117647058822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31"/>
      <c r="BA37" s="188">
        <f t="shared" si="79"/>
        <v>8</v>
      </c>
      <c r="BB37" s="188">
        <f t="shared" si="80"/>
        <v>3</v>
      </c>
      <c r="BC37" s="188">
        <f t="shared" si="81"/>
        <v>0</v>
      </c>
      <c r="BD37" s="188">
        <f t="shared" si="82"/>
        <v>0</v>
      </c>
      <c r="BE37" s="188">
        <f t="shared" si="83"/>
        <v>0</v>
      </c>
      <c r="BF37" s="188">
        <f t="shared" si="84"/>
        <v>0</v>
      </c>
      <c r="BG37" s="188">
        <f t="shared" si="85"/>
        <v>0</v>
      </c>
      <c r="BH37" s="188">
        <f t="shared" si="86"/>
        <v>0</v>
      </c>
      <c r="BI37" s="188">
        <f t="shared" si="87"/>
        <v>0</v>
      </c>
      <c r="BJ37" s="188">
        <f t="shared" si="88"/>
        <v>0</v>
      </c>
      <c r="BK37" s="188">
        <f t="shared" si="89"/>
        <v>0</v>
      </c>
      <c r="BL37" s="188">
        <f t="shared" si="90"/>
        <v>0</v>
      </c>
      <c r="BM37" s="71"/>
      <c r="BN37" s="191">
        <v>2</v>
      </c>
      <c r="BO37" s="191">
        <v>0</v>
      </c>
      <c r="BP37" s="191">
        <v>0</v>
      </c>
      <c r="BQ37" s="191">
        <v>0</v>
      </c>
      <c r="BR37" s="191">
        <v>0</v>
      </c>
      <c r="BS37" s="191">
        <v>0</v>
      </c>
      <c r="BT37" s="191">
        <v>0</v>
      </c>
      <c r="BU37" s="191">
        <v>0</v>
      </c>
      <c r="BV37" s="191">
        <v>0</v>
      </c>
      <c r="BW37" s="191">
        <v>0</v>
      </c>
      <c r="BX37" s="191">
        <v>0</v>
      </c>
      <c r="BY37" s="191">
        <v>0</v>
      </c>
      <c r="CA37" s="190">
        <v>19</v>
      </c>
      <c r="CB37" s="190">
        <v>14</v>
      </c>
      <c r="CC37" s="190">
        <v>1</v>
      </c>
      <c r="CD37" s="190">
        <v>0</v>
      </c>
      <c r="CE37" s="190">
        <v>0</v>
      </c>
      <c r="CF37" s="190">
        <v>0</v>
      </c>
      <c r="CG37" s="190">
        <v>0</v>
      </c>
      <c r="CH37" s="190">
        <v>0</v>
      </c>
      <c r="CI37" s="190">
        <v>0</v>
      </c>
      <c r="CJ37" s="190">
        <v>0</v>
      </c>
      <c r="CK37" s="190">
        <v>0</v>
      </c>
      <c r="CL37" s="190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</row>
    <row r="38" spans="1:124" ht="4.9000000000000004" customHeight="1" x14ac:dyDescent="0.3">
      <c r="BA38" s="188">
        <f t="shared" si="79"/>
        <v>7</v>
      </c>
      <c r="BB38" s="188">
        <f t="shared" si="80"/>
        <v>10</v>
      </c>
      <c r="BC38" s="188">
        <f t="shared" si="81"/>
        <v>1</v>
      </c>
      <c r="BD38" s="188">
        <f t="shared" si="82"/>
        <v>0</v>
      </c>
      <c r="BE38" s="188">
        <f t="shared" si="83"/>
        <v>0</v>
      </c>
      <c r="BF38" s="188">
        <f t="shared" si="84"/>
        <v>0</v>
      </c>
      <c r="BG38" s="188">
        <f t="shared" si="85"/>
        <v>0</v>
      </c>
      <c r="BH38" s="188">
        <f t="shared" si="86"/>
        <v>0</v>
      </c>
      <c r="BI38" s="188">
        <f t="shared" si="87"/>
        <v>0</v>
      </c>
      <c r="BJ38" s="188">
        <f t="shared" si="88"/>
        <v>0</v>
      </c>
      <c r="BK38" s="188">
        <f t="shared" si="89"/>
        <v>0</v>
      </c>
      <c r="BL38" s="188">
        <f t="shared" si="90"/>
        <v>0</v>
      </c>
      <c r="BM38" s="71"/>
      <c r="BN38" s="191">
        <v>2</v>
      </c>
      <c r="BO38" s="191">
        <v>0</v>
      </c>
      <c r="BP38" s="191">
        <v>0</v>
      </c>
      <c r="BQ38" s="191">
        <v>0</v>
      </c>
      <c r="BR38" s="191">
        <v>0</v>
      </c>
      <c r="BS38" s="191">
        <v>0</v>
      </c>
      <c r="BT38" s="191">
        <v>0</v>
      </c>
      <c r="BU38" s="191">
        <v>0</v>
      </c>
      <c r="BV38" s="191">
        <v>0</v>
      </c>
      <c r="BW38" s="191">
        <v>0</v>
      </c>
      <c r="BX38" s="191">
        <v>0</v>
      </c>
      <c r="BY38" s="191">
        <v>0</v>
      </c>
      <c r="CA38" s="190">
        <v>17</v>
      </c>
      <c r="CB38" s="190">
        <v>16</v>
      </c>
      <c r="CC38" s="190">
        <v>6</v>
      </c>
      <c r="CD38" s="190">
        <v>0</v>
      </c>
      <c r="CE38" s="190">
        <v>0</v>
      </c>
      <c r="CF38" s="190">
        <v>0</v>
      </c>
      <c r="CG38" s="190">
        <v>0</v>
      </c>
      <c r="CH38" s="190">
        <v>0</v>
      </c>
      <c r="CI38" s="190">
        <v>0</v>
      </c>
      <c r="CJ38" s="190">
        <v>0</v>
      </c>
      <c r="CK38" s="190">
        <v>0</v>
      </c>
      <c r="CL38" s="190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13" x14ac:dyDescent="0.3">
      <c r="BA39" s="188">
        <f t="shared" si="79"/>
        <v>16</v>
      </c>
      <c r="BB39" s="188">
        <f t="shared" si="80"/>
        <v>8</v>
      </c>
      <c r="BC39" s="188">
        <f t="shared" si="81"/>
        <v>1</v>
      </c>
      <c r="BD39" s="188">
        <f t="shared" si="82"/>
        <v>0</v>
      </c>
      <c r="BE39" s="188">
        <f t="shared" si="83"/>
        <v>0</v>
      </c>
      <c r="BF39" s="188">
        <f t="shared" si="84"/>
        <v>0</v>
      </c>
      <c r="BG39" s="188">
        <f t="shared" si="85"/>
        <v>0</v>
      </c>
      <c r="BH39" s="188">
        <f t="shared" si="86"/>
        <v>0</v>
      </c>
      <c r="BI39" s="188">
        <f t="shared" si="87"/>
        <v>0</v>
      </c>
      <c r="BJ39" s="188">
        <f t="shared" si="88"/>
        <v>0</v>
      </c>
      <c r="BK39" s="188">
        <f t="shared" si="89"/>
        <v>0</v>
      </c>
      <c r="BL39" s="188">
        <f t="shared" si="90"/>
        <v>0</v>
      </c>
      <c r="BM39" s="71"/>
      <c r="BN39" s="191">
        <v>1</v>
      </c>
      <c r="BO39" s="191">
        <v>1</v>
      </c>
      <c r="BP39" s="191">
        <v>0</v>
      </c>
      <c r="BQ39" s="191">
        <v>0</v>
      </c>
      <c r="BR39" s="191">
        <v>0</v>
      </c>
      <c r="BS39" s="191">
        <v>0</v>
      </c>
      <c r="BT39" s="191">
        <v>0</v>
      </c>
      <c r="BU39" s="191">
        <v>0</v>
      </c>
      <c r="BV39" s="191">
        <v>0</v>
      </c>
      <c r="BW39" s="191">
        <v>0</v>
      </c>
      <c r="BX39" s="191">
        <v>0</v>
      </c>
      <c r="BY39" s="191">
        <v>0</v>
      </c>
      <c r="CA39" s="190">
        <v>20</v>
      </c>
      <c r="CB39" s="190">
        <v>23</v>
      </c>
      <c r="CC39" s="190">
        <v>4</v>
      </c>
      <c r="CD39" s="190">
        <v>0</v>
      </c>
      <c r="CE39" s="190">
        <v>0</v>
      </c>
      <c r="CF39" s="190">
        <v>0</v>
      </c>
      <c r="CG39" s="190">
        <v>0</v>
      </c>
      <c r="CH39" s="190">
        <v>0</v>
      </c>
      <c r="CI39" s="190">
        <v>0</v>
      </c>
      <c r="CJ39" s="190">
        <v>0</v>
      </c>
      <c r="CK39" s="190">
        <v>0</v>
      </c>
      <c r="CL39" s="190">
        <v>0</v>
      </c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</row>
    <row r="40" spans="1:124" ht="13" x14ac:dyDescent="0.3">
      <c r="BA40" s="188">
        <f t="shared" si="79"/>
        <v>19</v>
      </c>
      <c r="BB40" s="188">
        <f t="shared" si="80"/>
        <v>12</v>
      </c>
      <c r="BC40" s="188">
        <f t="shared" si="81"/>
        <v>1</v>
      </c>
      <c r="BD40" s="188">
        <f t="shared" si="82"/>
        <v>0</v>
      </c>
      <c r="BE40" s="188">
        <f t="shared" si="83"/>
        <v>0</v>
      </c>
      <c r="BF40" s="188">
        <f t="shared" si="84"/>
        <v>0</v>
      </c>
      <c r="BG40" s="188">
        <f t="shared" si="85"/>
        <v>0</v>
      </c>
      <c r="BH40" s="188">
        <f t="shared" si="86"/>
        <v>0</v>
      </c>
      <c r="BI40" s="188">
        <f t="shared" si="87"/>
        <v>0</v>
      </c>
      <c r="BJ40" s="188">
        <f t="shared" si="88"/>
        <v>0</v>
      </c>
      <c r="BK40" s="188">
        <f t="shared" si="89"/>
        <v>0</v>
      </c>
      <c r="BL40" s="188">
        <f t="shared" si="90"/>
        <v>0</v>
      </c>
      <c r="BM40" s="71"/>
      <c r="BN40" s="191">
        <v>0</v>
      </c>
      <c r="BO40" s="191">
        <v>0</v>
      </c>
      <c r="BP40" s="191">
        <v>0</v>
      </c>
      <c r="BQ40" s="191">
        <v>0</v>
      </c>
      <c r="BR40" s="191">
        <v>0</v>
      </c>
      <c r="BS40" s="191">
        <v>0</v>
      </c>
      <c r="BT40" s="191">
        <v>0</v>
      </c>
      <c r="BU40" s="191">
        <v>0</v>
      </c>
      <c r="BV40" s="191">
        <v>0</v>
      </c>
      <c r="BW40" s="191">
        <v>0</v>
      </c>
      <c r="BX40" s="191">
        <v>0</v>
      </c>
      <c r="BY40" s="191">
        <v>0</v>
      </c>
      <c r="CA40" s="190">
        <v>22</v>
      </c>
      <c r="CB40" s="190">
        <v>20</v>
      </c>
      <c r="CC40" s="190">
        <v>1</v>
      </c>
      <c r="CD40" s="190">
        <v>0</v>
      </c>
      <c r="CE40" s="190">
        <v>0</v>
      </c>
      <c r="CF40" s="190">
        <v>0</v>
      </c>
      <c r="CG40" s="190">
        <v>0</v>
      </c>
      <c r="CH40" s="190">
        <v>0</v>
      </c>
      <c r="CI40" s="190">
        <v>0</v>
      </c>
      <c r="CJ40" s="190">
        <v>0</v>
      </c>
      <c r="CK40" s="190">
        <v>0</v>
      </c>
      <c r="CL40" s="190">
        <v>0</v>
      </c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</row>
    <row r="41" spans="1:124" ht="13" x14ac:dyDescent="0.3">
      <c r="BA41" s="188">
        <f t="shared" si="79"/>
        <v>17</v>
      </c>
      <c r="BB41" s="188">
        <f t="shared" si="80"/>
        <v>14</v>
      </c>
      <c r="BC41" s="188">
        <f t="shared" si="81"/>
        <v>1</v>
      </c>
      <c r="BD41" s="188">
        <f t="shared" si="82"/>
        <v>0</v>
      </c>
      <c r="BE41" s="188">
        <f t="shared" si="83"/>
        <v>0</v>
      </c>
      <c r="BF41" s="188">
        <f t="shared" si="84"/>
        <v>0</v>
      </c>
      <c r="BG41" s="188">
        <f t="shared" si="85"/>
        <v>0</v>
      </c>
      <c r="BH41" s="188">
        <f t="shared" si="86"/>
        <v>0</v>
      </c>
      <c r="BI41" s="188">
        <f t="shared" si="87"/>
        <v>0</v>
      </c>
      <c r="BJ41" s="188">
        <f t="shared" si="88"/>
        <v>0</v>
      </c>
      <c r="BK41" s="188">
        <f t="shared" si="89"/>
        <v>0</v>
      </c>
      <c r="BL41" s="188">
        <f t="shared" si="90"/>
        <v>0</v>
      </c>
      <c r="BM41" s="71"/>
      <c r="BN41" s="191">
        <v>0</v>
      </c>
      <c r="BO41" s="191">
        <v>0</v>
      </c>
      <c r="BP41" s="191">
        <v>0</v>
      </c>
      <c r="BQ41" s="191">
        <v>0</v>
      </c>
      <c r="BR41" s="191">
        <v>0</v>
      </c>
      <c r="BS41" s="191">
        <v>0</v>
      </c>
      <c r="BT41" s="191">
        <v>0</v>
      </c>
      <c r="BU41" s="191">
        <v>0</v>
      </c>
      <c r="BV41" s="191">
        <v>0</v>
      </c>
      <c r="BW41" s="191">
        <v>0</v>
      </c>
      <c r="BX41" s="191">
        <v>0</v>
      </c>
      <c r="BY41" s="191">
        <v>0</v>
      </c>
      <c r="CA41" s="190">
        <v>22</v>
      </c>
      <c r="CB41" s="190">
        <v>20</v>
      </c>
      <c r="CC41" s="190">
        <v>2</v>
      </c>
      <c r="CD41" s="190">
        <v>0</v>
      </c>
      <c r="CE41" s="190">
        <v>0</v>
      </c>
      <c r="CF41" s="190">
        <v>0</v>
      </c>
      <c r="CG41" s="190">
        <v>0</v>
      </c>
      <c r="CH41" s="190">
        <v>0</v>
      </c>
      <c r="CI41" s="190">
        <v>0</v>
      </c>
      <c r="CJ41" s="190">
        <v>0</v>
      </c>
      <c r="CK41" s="190">
        <v>0</v>
      </c>
      <c r="CL41" s="190">
        <v>0</v>
      </c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</row>
    <row r="42" spans="1:124" ht="13" x14ac:dyDescent="0.3">
      <c r="BA42" s="188">
        <f t="shared" si="79"/>
        <v>21</v>
      </c>
      <c r="BB42" s="188">
        <f t="shared" si="80"/>
        <v>14</v>
      </c>
      <c r="BC42" s="188">
        <f t="shared" si="81"/>
        <v>1</v>
      </c>
      <c r="BD42" s="188">
        <f t="shared" si="82"/>
        <v>0</v>
      </c>
      <c r="BE42" s="188">
        <f t="shared" si="83"/>
        <v>0</v>
      </c>
      <c r="BF42" s="188">
        <f t="shared" si="84"/>
        <v>0</v>
      </c>
      <c r="BG42" s="188">
        <f t="shared" si="85"/>
        <v>0</v>
      </c>
      <c r="BH42" s="188">
        <f t="shared" si="86"/>
        <v>0</v>
      </c>
      <c r="BI42" s="188">
        <f t="shared" si="87"/>
        <v>0</v>
      </c>
      <c r="BJ42" s="188">
        <f t="shared" si="88"/>
        <v>0</v>
      </c>
      <c r="BK42" s="188">
        <f t="shared" si="89"/>
        <v>0</v>
      </c>
      <c r="BL42" s="188">
        <f t="shared" si="90"/>
        <v>0</v>
      </c>
      <c r="BM42" s="71"/>
      <c r="BN42" s="191">
        <v>1</v>
      </c>
      <c r="BO42" s="191">
        <v>0</v>
      </c>
      <c r="BP42" s="191">
        <v>0</v>
      </c>
      <c r="BQ42" s="191">
        <v>0</v>
      </c>
      <c r="BR42" s="191">
        <v>0</v>
      </c>
      <c r="BS42" s="191">
        <v>0</v>
      </c>
      <c r="BT42" s="191">
        <v>0</v>
      </c>
      <c r="BU42" s="191">
        <v>0</v>
      </c>
      <c r="BV42" s="191">
        <v>0</v>
      </c>
      <c r="BW42" s="191">
        <v>0</v>
      </c>
      <c r="BX42" s="191">
        <v>0</v>
      </c>
      <c r="BY42" s="191">
        <v>0</v>
      </c>
      <c r="CA42" s="190">
        <v>17</v>
      </c>
      <c r="CB42" s="190">
        <v>30</v>
      </c>
      <c r="CC42" s="190">
        <v>8</v>
      </c>
      <c r="CD42" s="190">
        <v>3</v>
      </c>
      <c r="CE42" s="190">
        <v>0</v>
      </c>
      <c r="CF42" s="190">
        <v>0</v>
      </c>
      <c r="CG42" s="190">
        <v>0</v>
      </c>
      <c r="CH42" s="190">
        <v>0</v>
      </c>
      <c r="CI42" s="190">
        <v>0</v>
      </c>
      <c r="CJ42" s="190">
        <v>0</v>
      </c>
      <c r="CK42" s="190">
        <v>0</v>
      </c>
      <c r="CL42" s="190">
        <v>0</v>
      </c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</row>
    <row r="43" spans="1:124" ht="13" x14ac:dyDescent="0.3">
      <c r="BA43" s="188">
        <f t="shared" si="79"/>
        <v>19</v>
      </c>
      <c r="BB43" s="188">
        <f t="shared" si="80"/>
        <v>16</v>
      </c>
      <c r="BC43" s="188">
        <f t="shared" si="81"/>
        <v>6</v>
      </c>
      <c r="BD43" s="188">
        <f t="shared" si="82"/>
        <v>0</v>
      </c>
      <c r="BE43" s="188">
        <f t="shared" si="83"/>
        <v>0</v>
      </c>
      <c r="BF43" s="188">
        <f t="shared" si="84"/>
        <v>0</v>
      </c>
      <c r="BG43" s="188">
        <f t="shared" si="85"/>
        <v>0</v>
      </c>
      <c r="BH43" s="188">
        <f t="shared" si="86"/>
        <v>0</v>
      </c>
      <c r="BI43" s="188">
        <f t="shared" si="87"/>
        <v>0</v>
      </c>
      <c r="BJ43" s="188">
        <f t="shared" si="88"/>
        <v>0</v>
      </c>
      <c r="BK43" s="188">
        <f t="shared" si="89"/>
        <v>0</v>
      </c>
      <c r="BL43" s="188">
        <f t="shared" si="90"/>
        <v>0</v>
      </c>
      <c r="BM43" s="71"/>
      <c r="BN43" s="191">
        <v>0</v>
      </c>
      <c r="BO43" s="191">
        <v>0</v>
      </c>
      <c r="BP43" s="191">
        <v>0</v>
      </c>
      <c r="BQ43" s="191">
        <v>0</v>
      </c>
      <c r="BR43" s="191">
        <v>0</v>
      </c>
      <c r="BS43" s="191">
        <v>0</v>
      </c>
      <c r="BT43" s="191">
        <v>0</v>
      </c>
      <c r="BU43" s="191">
        <v>0</v>
      </c>
      <c r="BV43" s="191">
        <v>0</v>
      </c>
      <c r="BW43" s="191">
        <v>0</v>
      </c>
      <c r="BX43" s="191">
        <v>0</v>
      </c>
      <c r="BY43" s="191">
        <v>0</v>
      </c>
      <c r="CA43" s="190">
        <v>32</v>
      </c>
      <c r="CB43" s="190">
        <v>50</v>
      </c>
      <c r="CC43" s="190">
        <v>2</v>
      </c>
      <c r="CD43" s="190">
        <v>0</v>
      </c>
      <c r="CE43" s="190">
        <v>0</v>
      </c>
      <c r="CF43" s="190">
        <v>0</v>
      </c>
      <c r="CG43" s="190">
        <v>0</v>
      </c>
      <c r="CH43" s="190">
        <v>0</v>
      </c>
      <c r="CI43" s="190">
        <v>0</v>
      </c>
      <c r="CJ43" s="190">
        <v>0</v>
      </c>
      <c r="CK43" s="190">
        <v>0</v>
      </c>
      <c r="CL43" s="190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</row>
    <row r="44" spans="1:124" ht="13" x14ac:dyDescent="0.3">
      <c r="BA44" s="188">
        <f t="shared" si="79"/>
        <v>21</v>
      </c>
      <c r="BB44" s="188">
        <f t="shared" si="80"/>
        <v>24</v>
      </c>
      <c r="BC44" s="188">
        <f t="shared" si="81"/>
        <v>4</v>
      </c>
      <c r="BD44" s="188">
        <f t="shared" si="82"/>
        <v>0</v>
      </c>
      <c r="BE44" s="188">
        <f t="shared" si="83"/>
        <v>0</v>
      </c>
      <c r="BF44" s="188">
        <f t="shared" si="84"/>
        <v>0</v>
      </c>
      <c r="BG44" s="188">
        <f t="shared" si="85"/>
        <v>0</v>
      </c>
      <c r="BH44" s="188">
        <f t="shared" si="86"/>
        <v>0</v>
      </c>
      <c r="BI44" s="188">
        <f t="shared" si="87"/>
        <v>0</v>
      </c>
      <c r="BJ44" s="188">
        <f t="shared" si="88"/>
        <v>0</v>
      </c>
      <c r="BK44" s="188">
        <f t="shared" si="89"/>
        <v>0</v>
      </c>
      <c r="BL44" s="188">
        <f t="shared" si="90"/>
        <v>0</v>
      </c>
      <c r="BM44" s="71"/>
      <c r="BN44" s="191">
        <v>0</v>
      </c>
      <c r="BO44" s="191">
        <v>0</v>
      </c>
      <c r="BP44" s="191">
        <v>0</v>
      </c>
      <c r="BQ44" s="191">
        <v>0</v>
      </c>
      <c r="BR44" s="191">
        <v>0</v>
      </c>
      <c r="BS44" s="191">
        <v>0</v>
      </c>
      <c r="BT44" s="191">
        <v>0</v>
      </c>
      <c r="BU44" s="191">
        <v>0</v>
      </c>
      <c r="BV44" s="191">
        <v>0</v>
      </c>
      <c r="BW44" s="191">
        <v>0</v>
      </c>
      <c r="BX44" s="191">
        <v>0</v>
      </c>
      <c r="BY44" s="191">
        <v>0</v>
      </c>
      <c r="CA44" s="190">
        <v>64</v>
      </c>
      <c r="CB44" s="190">
        <v>55</v>
      </c>
      <c r="CC44" s="190">
        <v>8</v>
      </c>
      <c r="CD44" s="190">
        <v>1</v>
      </c>
      <c r="CE44" s="190">
        <v>0</v>
      </c>
      <c r="CF44" s="190">
        <v>0</v>
      </c>
      <c r="CG44" s="190">
        <v>0</v>
      </c>
      <c r="CH44" s="190">
        <v>0</v>
      </c>
      <c r="CI44" s="190">
        <v>0</v>
      </c>
      <c r="CJ44" s="190">
        <v>0</v>
      </c>
      <c r="CK44" s="190">
        <v>0</v>
      </c>
      <c r="CL44" s="190"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</row>
    <row r="45" spans="1:124" ht="13" x14ac:dyDescent="0.3">
      <c r="BA45" s="188">
        <f t="shared" si="79"/>
        <v>22</v>
      </c>
      <c r="BB45" s="188">
        <f t="shared" si="80"/>
        <v>20</v>
      </c>
      <c r="BC45" s="188">
        <f t="shared" si="81"/>
        <v>1</v>
      </c>
      <c r="BD45" s="188">
        <f t="shared" si="82"/>
        <v>0</v>
      </c>
      <c r="BE45" s="188">
        <f t="shared" si="83"/>
        <v>0</v>
      </c>
      <c r="BF45" s="188">
        <f t="shared" si="84"/>
        <v>0</v>
      </c>
      <c r="BG45" s="188">
        <f t="shared" si="85"/>
        <v>0</v>
      </c>
      <c r="BH45" s="188">
        <f t="shared" si="86"/>
        <v>0</v>
      </c>
      <c r="BI45" s="188">
        <f t="shared" si="87"/>
        <v>0</v>
      </c>
      <c r="BJ45" s="188">
        <f t="shared" si="88"/>
        <v>0</v>
      </c>
      <c r="BK45" s="188">
        <f t="shared" si="89"/>
        <v>0</v>
      </c>
      <c r="BL45" s="188">
        <f t="shared" si="90"/>
        <v>0</v>
      </c>
      <c r="BM45" s="71"/>
      <c r="BN45" s="191">
        <v>0</v>
      </c>
      <c r="BO45" s="191">
        <v>0</v>
      </c>
      <c r="BP45" s="191">
        <v>0</v>
      </c>
      <c r="BQ45" s="191">
        <v>0</v>
      </c>
      <c r="BR45" s="191">
        <v>0</v>
      </c>
      <c r="BS45" s="191">
        <v>0</v>
      </c>
      <c r="BT45" s="191">
        <v>0</v>
      </c>
      <c r="BU45" s="191">
        <v>0</v>
      </c>
      <c r="BV45" s="191">
        <v>0</v>
      </c>
      <c r="BW45" s="191">
        <v>0</v>
      </c>
      <c r="BX45" s="191">
        <v>0</v>
      </c>
      <c r="BY45" s="191">
        <v>0</v>
      </c>
      <c r="CA45" s="190">
        <v>98</v>
      </c>
      <c r="CB45" s="190">
        <v>77</v>
      </c>
      <c r="CC45" s="190">
        <v>4</v>
      </c>
      <c r="CD45" s="190">
        <v>0</v>
      </c>
      <c r="CE45" s="190">
        <v>0</v>
      </c>
      <c r="CF45" s="190">
        <v>0</v>
      </c>
      <c r="CG45" s="190">
        <v>0</v>
      </c>
      <c r="CH45" s="190">
        <v>0</v>
      </c>
      <c r="CI45" s="190">
        <v>0</v>
      </c>
      <c r="CJ45" s="190">
        <v>0</v>
      </c>
      <c r="CK45" s="190">
        <v>0</v>
      </c>
      <c r="CL45" s="190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</row>
    <row r="46" spans="1:124" ht="13" x14ac:dyDescent="0.3">
      <c r="BA46" s="188">
        <f t="shared" si="79"/>
        <v>22</v>
      </c>
      <c r="BB46" s="188">
        <f t="shared" si="80"/>
        <v>20</v>
      </c>
      <c r="BC46" s="188">
        <f t="shared" si="81"/>
        <v>2</v>
      </c>
      <c r="BD46" s="188">
        <f t="shared" si="82"/>
        <v>0</v>
      </c>
      <c r="BE46" s="188">
        <f t="shared" si="83"/>
        <v>0</v>
      </c>
      <c r="BF46" s="188">
        <f t="shared" si="84"/>
        <v>0</v>
      </c>
      <c r="BG46" s="188">
        <f t="shared" si="85"/>
        <v>0</v>
      </c>
      <c r="BH46" s="188">
        <f t="shared" si="86"/>
        <v>0</v>
      </c>
      <c r="BI46" s="188">
        <f t="shared" si="87"/>
        <v>0</v>
      </c>
      <c r="BJ46" s="188">
        <f t="shared" si="88"/>
        <v>0</v>
      </c>
      <c r="BK46" s="188">
        <f t="shared" si="89"/>
        <v>0</v>
      </c>
      <c r="BL46" s="188">
        <f t="shared" si="90"/>
        <v>0</v>
      </c>
      <c r="BM46" s="71"/>
      <c r="BN46" s="191">
        <v>3</v>
      </c>
      <c r="BO46" s="191">
        <v>0</v>
      </c>
      <c r="BP46" s="191">
        <v>0</v>
      </c>
      <c r="BQ46" s="191">
        <v>0</v>
      </c>
      <c r="BR46" s="191">
        <v>0</v>
      </c>
      <c r="BS46" s="191">
        <v>0</v>
      </c>
      <c r="BT46" s="191">
        <v>0</v>
      </c>
      <c r="BU46" s="191">
        <v>0</v>
      </c>
      <c r="BV46" s="191">
        <v>0</v>
      </c>
      <c r="BW46" s="191">
        <v>0</v>
      </c>
      <c r="BX46" s="191">
        <v>0</v>
      </c>
      <c r="BY46" s="191">
        <v>0</v>
      </c>
      <c r="CA46" s="190">
        <v>39</v>
      </c>
      <c r="CB46" s="190">
        <v>37</v>
      </c>
      <c r="CC46" s="190">
        <v>5</v>
      </c>
      <c r="CD46" s="190">
        <v>2</v>
      </c>
      <c r="CE46" s="190">
        <v>0</v>
      </c>
      <c r="CF46" s="190">
        <v>0</v>
      </c>
      <c r="CG46" s="190">
        <v>0</v>
      </c>
      <c r="CH46" s="190">
        <v>0</v>
      </c>
      <c r="CI46" s="190">
        <v>0</v>
      </c>
      <c r="CJ46" s="190">
        <v>0</v>
      </c>
      <c r="CK46" s="190">
        <v>0</v>
      </c>
      <c r="CL46" s="190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</row>
    <row r="47" spans="1:124" ht="13" x14ac:dyDescent="0.3">
      <c r="BA47" s="188">
        <f t="shared" si="79"/>
        <v>18</v>
      </c>
      <c r="BB47" s="188">
        <f t="shared" si="80"/>
        <v>30</v>
      </c>
      <c r="BC47" s="188">
        <f t="shared" si="81"/>
        <v>8</v>
      </c>
      <c r="BD47" s="188">
        <f t="shared" si="82"/>
        <v>3</v>
      </c>
      <c r="BE47" s="188">
        <f t="shared" si="83"/>
        <v>0</v>
      </c>
      <c r="BF47" s="188">
        <f t="shared" si="84"/>
        <v>0</v>
      </c>
      <c r="BG47" s="188">
        <f t="shared" si="85"/>
        <v>0</v>
      </c>
      <c r="BH47" s="188">
        <f t="shared" si="86"/>
        <v>0</v>
      </c>
      <c r="BI47" s="188">
        <f t="shared" si="87"/>
        <v>0</v>
      </c>
      <c r="BJ47" s="188">
        <f t="shared" si="88"/>
        <v>0</v>
      </c>
      <c r="BK47" s="188">
        <f t="shared" si="89"/>
        <v>0</v>
      </c>
      <c r="BL47" s="188">
        <f t="shared" si="90"/>
        <v>0</v>
      </c>
      <c r="BM47" s="71"/>
      <c r="BN47" s="191">
        <v>1</v>
      </c>
      <c r="BO47" s="191">
        <v>0</v>
      </c>
      <c r="BP47" s="191">
        <v>1</v>
      </c>
      <c r="BQ47" s="191">
        <v>0</v>
      </c>
      <c r="BR47" s="191">
        <v>0</v>
      </c>
      <c r="BS47" s="191">
        <v>0</v>
      </c>
      <c r="BT47" s="191">
        <v>0</v>
      </c>
      <c r="BU47" s="191">
        <v>0</v>
      </c>
      <c r="BV47" s="191">
        <v>0</v>
      </c>
      <c r="BW47" s="191">
        <v>0</v>
      </c>
      <c r="BX47" s="191">
        <v>0</v>
      </c>
      <c r="BY47" s="191">
        <v>0</v>
      </c>
      <c r="CA47" s="190">
        <v>22</v>
      </c>
      <c r="CB47" s="190">
        <v>29</v>
      </c>
      <c r="CC47" s="190">
        <v>8</v>
      </c>
      <c r="CD47" s="190">
        <v>0</v>
      </c>
      <c r="CE47" s="190">
        <v>0</v>
      </c>
      <c r="CF47" s="190">
        <v>0</v>
      </c>
      <c r="CG47" s="190">
        <v>0</v>
      </c>
      <c r="CH47" s="190">
        <v>0</v>
      </c>
      <c r="CI47" s="190">
        <v>0</v>
      </c>
      <c r="CJ47" s="190">
        <v>0</v>
      </c>
      <c r="CK47" s="190">
        <v>0</v>
      </c>
      <c r="CL47" s="190">
        <v>0</v>
      </c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</row>
    <row r="48" spans="1:124" ht="13" x14ac:dyDescent="0.3">
      <c r="BA48" s="188">
        <f t="shared" si="79"/>
        <v>32</v>
      </c>
      <c r="BB48" s="188">
        <f t="shared" si="80"/>
        <v>50</v>
      </c>
      <c r="BC48" s="188">
        <f t="shared" si="81"/>
        <v>2</v>
      </c>
      <c r="BD48" s="188">
        <f t="shared" si="82"/>
        <v>0</v>
      </c>
      <c r="BE48" s="188">
        <f t="shared" si="83"/>
        <v>0</v>
      </c>
      <c r="BF48" s="188">
        <f t="shared" si="84"/>
        <v>0</v>
      </c>
      <c r="BG48" s="188">
        <f t="shared" si="85"/>
        <v>0</v>
      </c>
      <c r="BH48" s="188">
        <f t="shared" si="86"/>
        <v>0</v>
      </c>
      <c r="BI48" s="188">
        <f t="shared" si="87"/>
        <v>0</v>
      </c>
      <c r="BJ48" s="188">
        <f t="shared" si="88"/>
        <v>0</v>
      </c>
      <c r="BK48" s="188">
        <f t="shared" si="89"/>
        <v>0</v>
      </c>
      <c r="BL48" s="188">
        <f t="shared" si="90"/>
        <v>0</v>
      </c>
      <c r="BM48" s="71"/>
      <c r="BN48" s="191">
        <v>1</v>
      </c>
      <c r="BO48" s="191">
        <v>0</v>
      </c>
      <c r="BP48" s="191">
        <v>0</v>
      </c>
      <c r="BQ48" s="191">
        <v>0</v>
      </c>
      <c r="BR48" s="191">
        <v>0</v>
      </c>
      <c r="BS48" s="191">
        <v>0</v>
      </c>
      <c r="BT48" s="191">
        <v>0</v>
      </c>
      <c r="BU48" s="191">
        <v>0</v>
      </c>
      <c r="BV48" s="191">
        <v>0</v>
      </c>
      <c r="BW48" s="191">
        <v>0</v>
      </c>
      <c r="BX48" s="191">
        <v>0</v>
      </c>
      <c r="BY48" s="191">
        <v>0</v>
      </c>
      <c r="CA48" s="190">
        <v>15</v>
      </c>
      <c r="CB48" s="190">
        <v>15</v>
      </c>
      <c r="CC48" s="190">
        <v>3</v>
      </c>
      <c r="CD48" s="190">
        <v>0</v>
      </c>
      <c r="CE48" s="190">
        <v>0</v>
      </c>
      <c r="CF48" s="190">
        <v>0</v>
      </c>
      <c r="CG48" s="190">
        <v>0</v>
      </c>
      <c r="CH48" s="190">
        <v>0</v>
      </c>
      <c r="CI48" s="190">
        <v>0</v>
      </c>
      <c r="CJ48" s="190">
        <v>0</v>
      </c>
      <c r="CK48" s="190">
        <v>0</v>
      </c>
      <c r="CL48" s="190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</row>
    <row r="49" spans="1:124" ht="13" x14ac:dyDescent="0.3">
      <c r="BA49" s="188">
        <f t="shared" si="79"/>
        <v>64</v>
      </c>
      <c r="BB49" s="188">
        <f t="shared" si="80"/>
        <v>55</v>
      </c>
      <c r="BC49" s="188">
        <f t="shared" si="81"/>
        <v>8</v>
      </c>
      <c r="BD49" s="188">
        <f t="shared" si="82"/>
        <v>1</v>
      </c>
      <c r="BE49" s="188">
        <f t="shared" si="83"/>
        <v>0</v>
      </c>
      <c r="BF49" s="188">
        <f t="shared" si="84"/>
        <v>0</v>
      </c>
      <c r="BG49" s="188">
        <f t="shared" si="85"/>
        <v>0</v>
      </c>
      <c r="BH49" s="188">
        <f t="shared" si="86"/>
        <v>0</v>
      </c>
      <c r="BI49" s="188">
        <f t="shared" si="87"/>
        <v>0</v>
      </c>
      <c r="BJ49" s="188">
        <f t="shared" si="88"/>
        <v>0</v>
      </c>
      <c r="BK49" s="188">
        <f t="shared" si="89"/>
        <v>0</v>
      </c>
      <c r="BL49" s="188">
        <f t="shared" si="90"/>
        <v>0</v>
      </c>
      <c r="BM49" s="71"/>
      <c r="BN49" s="191">
        <v>1</v>
      </c>
      <c r="BO49" s="191">
        <v>1</v>
      </c>
      <c r="BP49" s="191">
        <v>0</v>
      </c>
      <c r="BQ49" s="191">
        <v>0</v>
      </c>
      <c r="BR49" s="191">
        <v>0</v>
      </c>
      <c r="BS49" s="191">
        <v>0</v>
      </c>
      <c r="BT49" s="191">
        <v>0</v>
      </c>
      <c r="BU49" s="191">
        <v>0</v>
      </c>
      <c r="BV49" s="191">
        <v>0</v>
      </c>
      <c r="BW49" s="191">
        <v>0</v>
      </c>
      <c r="BX49" s="191">
        <v>0</v>
      </c>
      <c r="BY49" s="191">
        <v>0</v>
      </c>
      <c r="CA49" s="190">
        <v>7</v>
      </c>
      <c r="CB49" s="190">
        <v>11</v>
      </c>
      <c r="CC49" s="190">
        <v>1</v>
      </c>
      <c r="CD49" s="190">
        <v>0</v>
      </c>
      <c r="CE49" s="190">
        <v>0</v>
      </c>
      <c r="CF49" s="190">
        <v>0</v>
      </c>
      <c r="CG49" s="190">
        <v>0</v>
      </c>
      <c r="CH49" s="190">
        <v>0</v>
      </c>
      <c r="CI49" s="190">
        <v>0</v>
      </c>
      <c r="CJ49" s="190">
        <v>0</v>
      </c>
      <c r="CK49" s="190">
        <v>0</v>
      </c>
      <c r="CL49" s="190">
        <v>0</v>
      </c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</row>
    <row r="50" spans="1:124" ht="13" x14ac:dyDescent="0.3">
      <c r="BA50" s="188">
        <f t="shared" si="79"/>
        <v>98</v>
      </c>
      <c r="BB50" s="188">
        <f t="shared" si="80"/>
        <v>77</v>
      </c>
      <c r="BC50" s="188">
        <f t="shared" si="81"/>
        <v>4</v>
      </c>
      <c r="BD50" s="188">
        <f t="shared" si="82"/>
        <v>0</v>
      </c>
      <c r="BE50" s="188">
        <f t="shared" si="83"/>
        <v>0</v>
      </c>
      <c r="BF50" s="188">
        <f t="shared" si="84"/>
        <v>0</v>
      </c>
      <c r="BG50" s="188">
        <f t="shared" si="85"/>
        <v>0</v>
      </c>
      <c r="BH50" s="188">
        <f t="shared" si="86"/>
        <v>0</v>
      </c>
      <c r="BI50" s="188">
        <f t="shared" si="87"/>
        <v>0</v>
      </c>
      <c r="BJ50" s="188">
        <f t="shared" si="88"/>
        <v>0</v>
      </c>
      <c r="BK50" s="188">
        <f t="shared" si="89"/>
        <v>0</v>
      </c>
      <c r="BL50" s="188">
        <f t="shared" si="90"/>
        <v>0</v>
      </c>
      <c r="BM50" s="71"/>
      <c r="BN50" s="191">
        <v>1</v>
      </c>
      <c r="BO50" s="191">
        <v>0</v>
      </c>
      <c r="BP50" s="191">
        <v>0</v>
      </c>
      <c r="BQ50" s="191">
        <v>0</v>
      </c>
      <c r="BR50" s="191">
        <v>0</v>
      </c>
      <c r="BS50" s="191">
        <v>0</v>
      </c>
      <c r="BT50" s="191">
        <v>0</v>
      </c>
      <c r="BU50" s="191">
        <v>0</v>
      </c>
      <c r="BV50" s="191">
        <v>0</v>
      </c>
      <c r="BW50" s="191">
        <v>0</v>
      </c>
      <c r="BX50" s="191">
        <v>0</v>
      </c>
      <c r="BY50" s="191">
        <v>0</v>
      </c>
      <c r="CA50" s="190">
        <v>7</v>
      </c>
      <c r="CB50" s="190">
        <v>4</v>
      </c>
      <c r="CC50" s="190">
        <v>1</v>
      </c>
      <c r="CD50" s="190">
        <v>0</v>
      </c>
      <c r="CE50" s="190">
        <v>0</v>
      </c>
      <c r="CF50" s="190">
        <v>0</v>
      </c>
      <c r="CG50" s="190">
        <v>0</v>
      </c>
      <c r="CH50" s="190">
        <v>0</v>
      </c>
      <c r="CI50" s="190">
        <v>0</v>
      </c>
      <c r="CJ50" s="190">
        <v>0</v>
      </c>
      <c r="CK50" s="190">
        <v>0</v>
      </c>
      <c r="CL50" s="190">
        <v>0</v>
      </c>
    </row>
    <row r="51" spans="1:124" ht="4.9000000000000004" customHeight="1" thickBot="1" x14ac:dyDescent="0.35">
      <c r="BA51" s="188">
        <f t="shared" si="79"/>
        <v>42</v>
      </c>
      <c r="BB51" s="188">
        <f t="shared" si="80"/>
        <v>37</v>
      </c>
      <c r="BC51" s="188">
        <f t="shared" si="81"/>
        <v>5</v>
      </c>
      <c r="BD51" s="188">
        <f t="shared" si="82"/>
        <v>2</v>
      </c>
      <c r="BE51" s="188">
        <f t="shared" si="83"/>
        <v>0</v>
      </c>
      <c r="BF51" s="188">
        <f t="shared" si="84"/>
        <v>0</v>
      </c>
      <c r="BG51" s="188">
        <f t="shared" si="85"/>
        <v>0</v>
      </c>
      <c r="BH51" s="188">
        <f t="shared" si="86"/>
        <v>0</v>
      </c>
      <c r="BI51" s="188">
        <f t="shared" si="87"/>
        <v>0</v>
      </c>
      <c r="BJ51" s="188">
        <f t="shared" si="88"/>
        <v>0</v>
      </c>
      <c r="BK51" s="188">
        <f t="shared" ref="BK51:BK97" si="91">BX46+CK46</f>
        <v>0</v>
      </c>
      <c r="BL51" s="188">
        <f t="shared" si="90"/>
        <v>0</v>
      </c>
      <c r="BM51" s="71"/>
      <c r="BN51" s="191">
        <v>0</v>
      </c>
      <c r="BO51" s="191">
        <v>0</v>
      </c>
      <c r="BP51" s="191">
        <v>0</v>
      </c>
      <c r="BQ51" s="191">
        <v>0</v>
      </c>
      <c r="BR51" s="191">
        <v>0</v>
      </c>
      <c r="BS51" s="191">
        <v>0</v>
      </c>
      <c r="BT51" s="191">
        <v>0</v>
      </c>
      <c r="BU51" s="191">
        <v>0</v>
      </c>
      <c r="BV51" s="191">
        <v>0</v>
      </c>
      <c r="BW51" s="191">
        <v>0</v>
      </c>
      <c r="BX51" s="191">
        <v>0</v>
      </c>
      <c r="BY51" s="191">
        <v>0</v>
      </c>
      <c r="CA51" s="190">
        <v>6</v>
      </c>
      <c r="CB51" s="190">
        <v>3</v>
      </c>
      <c r="CC51" s="190">
        <v>1</v>
      </c>
      <c r="CD51" s="190">
        <v>1</v>
      </c>
      <c r="CE51" s="190">
        <v>0</v>
      </c>
      <c r="CF51" s="190">
        <v>0</v>
      </c>
      <c r="CG51" s="190">
        <v>0</v>
      </c>
      <c r="CH51" s="190">
        <v>0</v>
      </c>
      <c r="CI51" s="190">
        <v>0</v>
      </c>
      <c r="CJ51" s="190">
        <v>0</v>
      </c>
      <c r="CK51" s="190">
        <v>0</v>
      </c>
      <c r="CL51" s="190">
        <v>0</v>
      </c>
    </row>
    <row r="52" spans="1:124" ht="13.5" thickBot="1" x14ac:dyDescent="0.35">
      <c r="BA52" s="188">
        <f t="shared" si="79"/>
        <v>23</v>
      </c>
      <c r="BB52" s="188">
        <f t="shared" si="80"/>
        <v>29</v>
      </c>
      <c r="BC52" s="188">
        <f t="shared" si="81"/>
        <v>9</v>
      </c>
      <c r="BD52" s="188">
        <f t="shared" si="82"/>
        <v>0</v>
      </c>
      <c r="BE52" s="188">
        <f t="shared" si="83"/>
        <v>0</v>
      </c>
      <c r="BF52" s="188">
        <f t="shared" si="84"/>
        <v>0</v>
      </c>
      <c r="BG52" s="188">
        <f t="shared" si="85"/>
        <v>0</v>
      </c>
      <c r="BH52" s="188">
        <f t="shared" si="86"/>
        <v>0</v>
      </c>
      <c r="BI52" s="188">
        <f t="shared" si="87"/>
        <v>0</v>
      </c>
      <c r="BJ52" s="188">
        <f t="shared" si="88"/>
        <v>0</v>
      </c>
      <c r="BK52" s="188">
        <f t="shared" si="91"/>
        <v>0</v>
      </c>
      <c r="BL52" s="188">
        <f t="shared" si="90"/>
        <v>0</v>
      </c>
      <c r="BM52" s="70" t="s">
        <v>78</v>
      </c>
      <c r="BN52" s="191">
        <v>0</v>
      </c>
      <c r="BO52" s="191">
        <v>0</v>
      </c>
      <c r="BP52" s="191">
        <v>0</v>
      </c>
      <c r="BQ52" s="191">
        <v>0</v>
      </c>
      <c r="BR52" s="191">
        <v>0</v>
      </c>
      <c r="BS52" s="191">
        <v>0</v>
      </c>
      <c r="BT52" s="191">
        <v>0</v>
      </c>
      <c r="BU52" s="191">
        <v>0</v>
      </c>
      <c r="BV52" s="191">
        <v>0</v>
      </c>
      <c r="BW52" s="191">
        <v>0</v>
      </c>
      <c r="BX52" s="191">
        <v>0</v>
      </c>
      <c r="BY52" s="191">
        <v>0</v>
      </c>
      <c r="CA52" s="190">
        <v>0</v>
      </c>
      <c r="CB52" s="190">
        <v>2</v>
      </c>
      <c r="CC52" s="190">
        <v>0</v>
      </c>
      <c r="CD52" s="190">
        <v>0</v>
      </c>
      <c r="CE52" s="190">
        <v>0</v>
      </c>
      <c r="CF52" s="190">
        <v>0</v>
      </c>
      <c r="CG52" s="190">
        <v>0</v>
      </c>
      <c r="CH52" s="190">
        <v>0</v>
      </c>
      <c r="CI52" s="190">
        <v>0</v>
      </c>
      <c r="CJ52" s="190">
        <v>0</v>
      </c>
      <c r="CK52" s="190">
        <v>0</v>
      </c>
      <c r="CL52" s="190">
        <v>0</v>
      </c>
    </row>
    <row r="53" spans="1:124" ht="13" x14ac:dyDescent="0.3">
      <c r="BA53" s="188">
        <f t="shared" si="79"/>
        <v>16</v>
      </c>
      <c r="BB53" s="188">
        <f t="shared" si="80"/>
        <v>15</v>
      </c>
      <c r="BC53" s="188">
        <f t="shared" si="81"/>
        <v>3</v>
      </c>
      <c r="BD53" s="188">
        <f t="shared" si="82"/>
        <v>0</v>
      </c>
      <c r="BE53" s="188">
        <f t="shared" si="83"/>
        <v>0</v>
      </c>
      <c r="BF53" s="188">
        <f t="shared" si="84"/>
        <v>0</v>
      </c>
      <c r="BG53" s="188">
        <f t="shared" si="85"/>
        <v>0</v>
      </c>
      <c r="BH53" s="188">
        <f t="shared" si="86"/>
        <v>0</v>
      </c>
      <c r="BI53" s="188">
        <f t="shared" si="87"/>
        <v>0</v>
      </c>
      <c r="BJ53" s="188">
        <f t="shared" si="88"/>
        <v>0</v>
      </c>
      <c r="BK53" s="188">
        <f t="shared" si="91"/>
        <v>0</v>
      </c>
      <c r="BL53" s="188">
        <f t="shared" si="90"/>
        <v>0</v>
      </c>
      <c r="BM53" s="71"/>
      <c r="BN53" s="191">
        <v>0</v>
      </c>
      <c r="BO53" s="191">
        <v>0</v>
      </c>
      <c r="BP53" s="191">
        <v>0</v>
      </c>
      <c r="BQ53" s="191">
        <v>0</v>
      </c>
      <c r="BR53" s="191">
        <v>0</v>
      </c>
      <c r="BS53" s="191">
        <v>0</v>
      </c>
      <c r="BT53" s="191">
        <v>0</v>
      </c>
      <c r="BU53" s="191">
        <v>0</v>
      </c>
      <c r="BV53" s="191">
        <v>0</v>
      </c>
      <c r="BW53" s="191">
        <v>0</v>
      </c>
      <c r="BX53" s="191">
        <v>0</v>
      </c>
      <c r="BY53" s="191">
        <v>0</v>
      </c>
      <c r="CA53" s="190">
        <v>2</v>
      </c>
      <c r="CB53" s="190">
        <v>1</v>
      </c>
      <c r="CC53" s="190">
        <v>0</v>
      </c>
      <c r="CD53" s="190">
        <v>0</v>
      </c>
      <c r="CE53" s="190">
        <v>0</v>
      </c>
      <c r="CF53" s="190">
        <v>0</v>
      </c>
      <c r="CG53" s="190">
        <v>0</v>
      </c>
      <c r="CH53" s="190">
        <v>0</v>
      </c>
      <c r="CI53" s="190">
        <v>0</v>
      </c>
      <c r="CJ53" s="190">
        <v>0</v>
      </c>
      <c r="CK53" s="190">
        <v>0</v>
      </c>
      <c r="CL53" s="190">
        <v>0</v>
      </c>
    </row>
    <row r="54" spans="1:124" ht="13" x14ac:dyDescent="0.3">
      <c r="V54" s="37" t="s">
        <v>62</v>
      </c>
      <c r="W54" s="4"/>
      <c r="BA54" s="188">
        <f t="shared" si="79"/>
        <v>8</v>
      </c>
      <c r="BB54" s="188">
        <f t="shared" si="80"/>
        <v>12</v>
      </c>
      <c r="BC54" s="188">
        <f t="shared" si="81"/>
        <v>1</v>
      </c>
      <c r="BD54" s="188">
        <f t="shared" si="82"/>
        <v>0</v>
      </c>
      <c r="BE54" s="188">
        <f t="shared" si="83"/>
        <v>0</v>
      </c>
      <c r="BF54" s="188">
        <f t="shared" si="84"/>
        <v>0</v>
      </c>
      <c r="BG54" s="188">
        <f t="shared" si="85"/>
        <v>0</v>
      </c>
      <c r="BH54" s="188">
        <f t="shared" si="86"/>
        <v>0</v>
      </c>
      <c r="BI54" s="188">
        <f t="shared" si="87"/>
        <v>0</v>
      </c>
      <c r="BJ54" s="188">
        <f t="shared" si="88"/>
        <v>0</v>
      </c>
      <c r="BK54" s="188">
        <f t="shared" si="91"/>
        <v>0</v>
      </c>
      <c r="BL54" s="188">
        <f t="shared" si="90"/>
        <v>0</v>
      </c>
      <c r="BM54" s="71"/>
      <c r="BN54" s="191">
        <v>0</v>
      </c>
      <c r="BO54" s="191">
        <v>0</v>
      </c>
      <c r="BP54" s="191">
        <v>0</v>
      </c>
      <c r="BQ54" s="191">
        <v>0</v>
      </c>
      <c r="BR54" s="191">
        <v>0</v>
      </c>
      <c r="BS54" s="191">
        <v>0</v>
      </c>
      <c r="BT54" s="191">
        <v>0</v>
      </c>
      <c r="BU54" s="191">
        <v>0</v>
      </c>
      <c r="BV54" s="191">
        <v>0</v>
      </c>
      <c r="BW54" s="191">
        <v>0</v>
      </c>
      <c r="BX54" s="191">
        <v>0</v>
      </c>
      <c r="BY54" s="191">
        <v>0</v>
      </c>
      <c r="CA54" s="190">
        <v>4</v>
      </c>
      <c r="CB54" s="190">
        <v>0</v>
      </c>
      <c r="CC54" s="190">
        <v>0</v>
      </c>
      <c r="CD54" s="190">
        <v>0</v>
      </c>
      <c r="CE54" s="190">
        <v>0</v>
      </c>
      <c r="CF54" s="190">
        <v>0</v>
      </c>
      <c r="CG54" s="190">
        <v>0</v>
      </c>
      <c r="CH54" s="190">
        <v>0</v>
      </c>
      <c r="CI54" s="190">
        <v>0</v>
      </c>
      <c r="CJ54" s="190">
        <v>0</v>
      </c>
      <c r="CK54" s="190">
        <v>0</v>
      </c>
      <c r="CL54" s="190">
        <v>0</v>
      </c>
    </row>
    <row r="55" spans="1:124" ht="13.5" thickBot="1" x14ac:dyDescent="0.35">
      <c r="V55" s="37" t="s">
        <v>63</v>
      </c>
      <c r="W55" s="4"/>
      <c r="BA55" s="188">
        <f>BN50+CA50</f>
        <v>8</v>
      </c>
      <c r="BB55" s="188">
        <f t="shared" si="80"/>
        <v>4</v>
      </c>
      <c r="BC55" s="188">
        <f t="shared" si="81"/>
        <v>1</v>
      </c>
      <c r="BD55" s="188">
        <f t="shared" si="82"/>
        <v>0</v>
      </c>
      <c r="BE55" s="188">
        <f t="shared" si="83"/>
        <v>0</v>
      </c>
      <c r="BF55" s="188">
        <f t="shared" si="84"/>
        <v>0</v>
      </c>
      <c r="BG55" s="188">
        <f t="shared" si="85"/>
        <v>0</v>
      </c>
      <c r="BH55" s="188">
        <f t="shared" si="86"/>
        <v>0</v>
      </c>
      <c r="BI55" s="188">
        <f t="shared" si="87"/>
        <v>0</v>
      </c>
      <c r="BJ55" s="188">
        <f t="shared" si="88"/>
        <v>0</v>
      </c>
      <c r="BK55" s="188">
        <f t="shared" si="91"/>
        <v>0</v>
      </c>
      <c r="BL55" s="188">
        <f t="shared" si="90"/>
        <v>0</v>
      </c>
      <c r="BM55" s="71"/>
      <c r="BN55" s="191">
        <v>0</v>
      </c>
      <c r="BO55" s="191">
        <v>0</v>
      </c>
      <c r="BP55" s="191">
        <v>0</v>
      </c>
      <c r="BQ55" s="191">
        <v>0</v>
      </c>
      <c r="BR55" s="191">
        <v>0</v>
      </c>
      <c r="BS55" s="191">
        <v>0</v>
      </c>
      <c r="BT55" s="191">
        <v>0</v>
      </c>
      <c r="BU55" s="191">
        <v>0</v>
      </c>
      <c r="BV55" s="191">
        <v>0</v>
      </c>
      <c r="BW55" s="191">
        <v>0</v>
      </c>
      <c r="BX55" s="191">
        <v>0</v>
      </c>
      <c r="BY55" s="191">
        <v>0</v>
      </c>
      <c r="CA55" s="190">
        <v>2</v>
      </c>
      <c r="CB55" s="190">
        <v>1</v>
      </c>
      <c r="CC55" s="190">
        <v>1</v>
      </c>
      <c r="CD55" s="190">
        <v>0</v>
      </c>
      <c r="CE55" s="190">
        <v>0</v>
      </c>
      <c r="CF55" s="190">
        <v>0</v>
      </c>
      <c r="CG55" s="190">
        <v>0</v>
      </c>
      <c r="CH55" s="190">
        <v>0</v>
      </c>
      <c r="CI55" s="190">
        <v>0</v>
      </c>
      <c r="CJ55" s="190">
        <v>0</v>
      </c>
      <c r="CK55" s="190">
        <v>0</v>
      </c>
      <c r="CL55" s="190">
        <v>0</v>
      </c>
    </row>
    <row r="56" spans="1:124" ht="13.5" thickBot="1" x14ac:dyDescent="0.35">
      <c r="V56" s="37" t="s">
        <v>64</v>
      </c>
      <c r="W56" s="4"/>
      <c r="AZ56" s="68" t="s">
        <v>78</v>
      </c>
      <c r="BA56" s="189">
        <f>BN51+CA51</f>
        <v>6</v>
      </c>
      <c r="BB56" s="189">
        <f t="shared" si="80"/>
        <v>3</v>
      </c>
      <c r="BC56" s="189">
        <f t="shared" si="81"/>
        <v>1</v>
      </c>
      <c r="BD56" s="189">
        <f t="shared" si="82"/>
        <v>1</v>
      </c>
      <c r="BE56" s="189">
        <f t="shared" si="83"/>
        <v>0</v>
      </c>
      <c r="BF56" s="189">
        <f t="shared" si="84"/>
        <v>0</v>
      </c>
      <c r="BG56" s="189">
        <f t="shared" si="85"/>
        <v>0</v>
      </c>
      <c r="BH56" s="189">
        <f t="shared" si="86"/>
        <v>0</v>
      </c>
      <c r="BI56" s="189">
        <f t="shared" si="87"/>
        <v>0</v>
      </c>
      <c r="BJ56" s="189">
        <f t="shared" si="88"/>
        <v>0</v>
      </c>
      <c r="BK56" s="189">
        <f t="shared" si="91"/>
        <v>0</v>
      </c>
      <c r="BL56" s="189">
        <f t="shared" si="90"/>
        <v>0</v>
      </c>
      <c r="BM56" s="71"/>
      <c r="BN56" s="191">
        <v>0</v>
      </c>
      <c r="BO56" s="191">
        <v>0</v>
      </c>
      <c r="BP56" s="191">
        <v>0</v>
      </c>
      <c r="BQ56" s="191">
        <v>0</v>
      </c>
      <c r="BR56" s="191">
        <v>0</v>
      </c>
      <c r="BS56" s="191">
        <v>0</v>
      </c>
      <c r="BT56" s="191">
        <v>0</v>
      </c>
      <c r="BU56" s="191">
        <v>0</v>
      </c>
      <c r="BV56" s="191">
        <v>0</v>
      </c>
      <c r="BW56" s="191">
        <v>0</v>
      </c>
      <c r="BX56" s="191">
        <v>0</v>
      </c>
      <c r="BY56" s="191">
        <v>0</v>
      </c>
      <c r="CA56" s="190">
        <v>0</v>
      </c>
      <c r="CB56" s="190">
        <v>2</v>
      </c>
      <c r="CC56" s="190">
        <v>1</v>
      </c>
      <c r="CD56" s="190">
        <v>0</v>
      </c>
      <c r="CE56" s="190">
        <v>0</v>
      </c>
      <c r="CF56" s="190">
        <v>0</v>
      </c>
      <c r="CG56" s="190">
        <v>0</v>
      </c>
      <c r="CH56" s="190">
        <v>0</v>
      </c>
      <c r="CI56" s="190">
        <v>0</v>
      </c>
      <c r="CJ56" s="190">
        <v>0</v>
      </c>
      <c r="CK56" s="190">
        <v>0</v>
      </c>
      <c r="CL56" s="190">
        <v>0</v>
      </c>
    </row>
    <row r="57" spans="1:124" ht="13" x14ac:dyDescent="0.3">
      <c r="V57" s="37" t="s">
        <v>65</v>
      </c>
      <c r="W57" s="4"/>
      <c r="BA57" s="189">
        <f t="shared" ref="BA57:BA79" si="92">BN52+CA52</f>
        <v>0</v>
      </c>
      <c r="BB57" s="189">
        <f t="shared" si="80"/>
        <v>2</v>
      </c>
      <c r="BC57" s="189">
        <f t="shared" si="81"/>
        <v>0</v>
      </c>
      <c r="BD57" s="189">
        <f t="shared" si="82"/>
        <v>0</v>
      </c>
      <c r="BE57" s="189">
        <f t="shared" si="83"/>
        <v>0</v>
      </c>
      <c r="BF57" s="189">
        <f t="shared" si="84"/>
        <v>0</v>
      </c>
      <c r="BG57" s="189">
        <f t="shared" si="85"/>
        <v>0</v>
      </c>
      <c r="BH57" s="189">
        <f t="shared" si="86"/>
        <v>0</v>
      </c>
      <c r="BI57" s="189">
        <f t="shared" si="87"/>
        <v>0</v>
      </c>
      <c r="BJ57" s="189">
        <f t="shared" si="88"/>
        <v>0</v>
      </c>
      <c r="BK57" s="189">
        <f t="shared" si="91"/>
        <v>0</v>
      </c>
      <c r="BL57" s="189">
        <f t="shared" si="90"/>
        <v>0</v>
      </c>
      <c r="BM57" s="71"/>
      <c r="BN57" s="191">
        <v>1</v>
      </c>
      <c r="BO57" s="191">
        <v>0</v>
      </c>
      <c r="BP57" s="191">
        <v>0</v>
      </c>
      <c r="BQ57" s="191">
        <v>0</v>
      </c>
      <c r="BR57" s="191">
        <v>0</v>
      </c>
      <c r="BS57" s="191">
        <v>0</v>
      </c>
      <c r="BT57" s="191">
        <v>0</v>
      </c>
      <c r="BU57" s="191">
        <v>0</v>
      </c>
      <c r="BV57" s="191">
        <v>0</v>
      </c>
      <c r="BW57" s="191">
        <v>0</v>
      </c>
      <c r="BX57" s="191">
        <v>0</v>
      </c>
      <c r="BY57" s="191">
        <v>0</v>
      </c>
      <c r="CA57" s="190">
        <v>7</v>
      </c>
      <c r="CB57" s="190">
        <v>5</v>
      </c>
      <c r="CC57" s="190">
        <v>1</v>
      </c>
      <c r="CD57" s="190">
        <v>0</v>
      </c>
      <c r="CE57" s="190">
        <v>0</v>
      </c>
      <c r="CF57" s="190">
        <v>0</v>
      </c>
      <c r="CG57" s="190">
        <v>0</v>
      </c>
      <c r="CH57" s="190">
        <v>0</v>
      </c>
      <c r="CI57" s="190">
        <v>0</v>
      </c>
      <c r="CJ57" s="190">
        <v>0</v>
      </c>
      <c r="CK57" s="190">
        <v>0</v>
      </c>
      <c r="CL57" s="190">
        <v>0</v>
      </c>
    </row>
    <row r="58" spans="1:124" ht="13" x14ac:dyDescent="0.3">
      <c r="V58" s="37" t="s">
        <v>66</v>
      </c>
      <c r="W58" s="4"/>
      <c r="BA58" s="189">
        <f t="shared" si="92"/>
        <v>2</v>
      </c>
      <c r="BB58" s="189">
        <f t="shared" si="80"/>
        <v>1</v>
      </c>
      <c r="BC58" s="189">
        <f t="shared" si="81"/>
        <v>0</v>
      </c>
      <c r="BD58" s="189">
        <f t="shared" si="82"/>
        <v>0</v>
      </c>
      <c r="BE58" s="189">
        <f t="shared" si="83"/>
        <v>0</v>
      </c>
      <c r="BF58" s="189">
        <f t="shared" si="84"/>
        <v>0</v>
      </c>
      <c r="BG58" s="189">
        <f t="shared" si="85"/>
        <v>0</v>
      </c>
      <c r="BH58" s="189">
        <f t="shared" si="86"/>
        <v>0</v>
      </c>
      <c r="BI58" s="189">
        <f t="shared" si="87"/>
        <v>0</v>
      </c>
      <c r="BJ58" s="189">
        <f t="shared" si="88"/>
        <v>0</v>
      </c>
      <c r="BK58" s="189">
        <f t="shared" si="91"/>
        <v>0</v>
      </c>
      <c r="BL58" s="189">
        <f t="shared" si="90"/>
        <v>0</v>
      </c>
      <c r="BM58" s="71"/>
      <c r="BN58" s="191">
        <v>0</v>
      </c>
      <c r="BO58" s="191">
        <v>0</v>
      </c>
      <c r="BP58" s="191">
        <v>0</v>
      </c>
      <c r="BQ58" s="191">
        <v>0</v>
      </c>
      <c r="BR58" s="191">
        <v>0</v>
      </c>
      <c r="BS58" s="191">
        <v>0</v>
      </c>
      <c r="BT58" s="191">
        <v>0</v>
      </c>
      <c r="BU58" s="191">
        <v>0</v>
      </c>
      <c r="BV58" s="191">
        <v>0</v>
      </c>
      <c r="BW58" s="191">
        <v>0</v>
      </c>
      <c r="BX58" s="191">
        <v>0</v>
      </c>
      <c r="BY58" s="191">
        <v>0</v>
      </c>
      <c r="CA58" s="190">
        <v>10</v>
      </c>
      <c r="CB58" s="190">
        <v>13</v>
      </c>
      <c r="CC58" s="190">
        <v>2</v>
      </c>
      <c r="CD58" s="190">
        <v>0</v>
      </c>
      <c r="CE58" s="190">
        <v>0</v>
      </c>
      <c r="CF58" s="190">
        <v>0</v>
      </c>
      <c r="CG58" s="190">
        <v>0</v>
      </c>
      <c r="CH58" s="190">
        <v>0</v>
      </c>
      <c r="CI58" s="190">
        <v>0</v>
      </c>
      <c r="CJ58" s="190">
        <v>0</v>
      </c>
      <c r="CK58" s="190">
        <v>0</v>
      </c>
      <c r="CL58" s="190">
        <v>0</v>
      </c>
    </row>
    <row r="59" spans="1:124" ht="13" x14ac:dyDescent="0.3">
      <c r="V59" s="37" t="s">
        <v>67</v>
      </c>
      <c r="W59" s="4"/>
      <c r="BA59" s="189">
        <f t="shared" si="92"/>
        <v>4</v>
      </c>
      <c r="BB59" s="189">
        <f t="shared" si="80"/>
        <v>0</v>
      </c>
      <c r="BC59" s="189">
        <f t="shared" si="81"/>
        <v>0</v>
      </c>
      <c r="BD59" s="189">
        <f t="shared" si="82"/>
        <v>0</v>
      </c>
      <c r="BE59" s="189">
        <f t="shared" si="83"/>
        <v>0</v>
      </c>
      <c r="BF59" s="189">
        <f t="shared" si="84"/>
        <v>0</v>
      </c>
      <c r="BG59" s="189">
        <f t="shared" si="85"/>
        <v>0</v>
      </c>
      <c r="BH59" s="189">
        <f t="shared" si="86"/>
        <v>0</v>
      </c>
      <c r="BI59" s="189">
        <f t="shared" si="87"/>
        <v>0</v>
      </c>
      <c r="BJ59" s="189">
        <f t="shared" si="88"/>
        <v>0</v>
      </c>
      <c r="BK59" s="189">
        <f t="shared" si="91"/>
        <v>0</v>
      </c>
      <c r="BL59" s="189">
        <f t="shared" si="90"/>
        <v>0</v>
      </c>
      <c r="BM59" s="71"/>
      <c r="BN59" s="191">
        <v>2</v>
      </c>
      <c r="BO59" s="191">
        <v>0</v>
      </c>
      <c r="BP59" s="191">
        <v>0</v>
      </c>
      <c r="BQ59" s="191">
        <v>0</v>
      </c>
      <c r="BR59" s="191">
        <v>0</v>
      </c>
      <c r="BS59" s="191">
        <v>0</v>
      </c>
      <c r="BT59" s="191">
        <v>0</v>
      </c>
      <c r="BU59" s="191">
        <v>0</v>
      </c>
      <c r="BV59" s="191">
        <v>0</v>
      </c>
      <c r="BW59" s="191">
        <v>0</v>
      </c>
      <c r="BX59" s="191">
        <v>0</v>
      </c>
      <c r="BY59" s="191">
        <v>0</v>
      </c>
      <c r="CA59" s="190">
        <v>20</v>
      </c>
      <c r="CB59" s="190">
        <v>8</v>
      </c>
      <c r="CC59" s="190">
        <v>1</v>
      </c>
      <c r="CD59" s="190">
        <v>0</v>
      </c>
      <c r="CE59" s="190">
        <v>0</v>
      </c>
      <c r="CF59" s="190">
        <v>0</v>
      </c>
      <c r="CG59" s="190">
        <v>0</v>
      </c>
      <c r="CH59" s="190">
        <v>0</v>
      </c>
      <c r="CI59" s="190">
        <v>0</v>
      </c>
      <c r="CJ59" s="190">
        <v>0</v>
      </c>
      <c r="CK59" s="190">
        <v>0</v>
      </c>
      <c r="CL59" s="190">
        <v>0</v>
      </c>
    </row>
    <row r="60" spans="1:124" ht="13" x14ac:dyDescent="0.3">
      <c r="V60" s="37" t="s">
        <v>68</v>
      </c>
      <c r="W60" s="4"/>
      <c r="BA60" s="189">
        <f t="shared" si="92"/>
        <v>2</v>
      </c>
      <c r="BB60" s="189">
        <f t="shared" si="80"/>
        <v>1</v>
      </c>
      <c r="BC60" s="189">
        <f t="shared" si="81"/>
        <v>1</v>
      </c>
      <c r="BD60" s="189">
        <f t="shared" si="82"/>
        <v>0</v>
      </c>
      <c r="BE60" s="189">
        <f t="shared" si="83"/>
        <v>0</v>
      </c>
      <c r="BF60" s="189">
        <f t="shared" si="84"/>
        <v>0</v>
      </c>
      <c r="BG60" s="189">
        <f t="shared" si="85"/>
        <v>0</v>
      </c>
      <c r="BH60" s="189">
        <f t="shared" si="86"/>
        <v>0</v>
      </c>
      <c r="BI60" s="189">
        <f t="shared" si="87"/>
        <v>0</v>
      </c>
      <c r="BJ60" s="189">
        <f t="shared" si="88"/>
        <v>0</v>
      </c>
      <c r="BK60" s="189">
        <f t="shared" si="91"/>
        <v>0</v>
      </c>
      <c r="BL60" s="189">
        <f t="shared" si="90"/>
        <v>0</v>
      </c>
      <c r="BM60" s="71"/>
      <c r="BN60" s="191">
        <v>0</v>
      </c>
      <c r="BO60" s="191">
        <v>0</v>
      </c>
      <c r="BP60" s="191">
        <v>0</v>
      </c>
      <c r="BQ60" s="191">
        <v>0</v>
      </c>
      <c r="BR60" s="191">
        <v>0</v>
      </c>
      <c r="BS60" s="191">
        <v>0</v>
      </c>
      <c r="BT60" s="191">
        <v>0</v>
      </c>
      <c r="BU60" s="191">
        <v>0</v>
      </c>
      <c r="BV60" s="191">
        <v>0</v>
      </c>
      <c r="BW60" s="191">
        <v>0</v>
      </c>
      <c r="BX60" s="191">
        <v>0</v>
      </c>
      <c r="BY60" s="191">
        <v>0</v>
      </c>
      <c r="CA60" s="190">
        <v>17</v>
      </c>
      <c r="CB60" s="190">
        <v>19</v>
      </c>
      <c r="CC60" s="190">
        <v>0</v>
      </c>
      <c r="CD60" s="190">
        <v>0</v>
      </c>
      <c r="CE60" s="190">
        <v>0</v>
      </c>
      <c r="CF60" s="190">
        <v>0</v>
      </c>
      <c r="CG60" s="190">
        <v>0</v>
      </c>
      <c r="CH60" s="190">
        <v>0</v>
      </c>
      <c r="CI60" s="190">
        <v>0</v>
      </c>
      <c r="CJ60" s="190">
        <v>0</v>
      </c>
      <c r="CK60" s="190">
        <v>0</v>
      </c>
      <c r="CL60" s="190">
        <v>0</v>
      </c>
    </row>
    <row r="61" spans="1:124" ht="13" x14ac:dyDescent="0.3">
      <c r="V61" s="37" t="s">
        <v>69</v>
      </c>
      <c r="W61" s="4"/>
      <c r="BA61" s="189">
        <f t="shared" si="92"/>
        <v>0</v>
      </c>
      <c r="BB61" s="189">
        <f t="shared" si="80"/>
        <v>2</v>
      </c>
      <c r="BC61" s="189">
        <f t="shared" si="81"/>
        <v>1</v>
      </c>
      <c r="BD61" s="189">
        <f t="shared" si="82"/>
        <v>0</v>
      </c>
      <c r="BE61" s="189">
        <f t="shared" si="83"/>
        <v>0</v>
      </c>
      <c r="BF61" s="189">
        <f t="shared" si="84"/>
        <v>0</v>
      </c>
      <c r="BG61" s="189">
        <f t="shared" si="85"/>
        <v>0</v>
      </c>
      <c r="BH61" s="189">
        <f t="shared" si="86"/>
        <v>0</v>
      </c>
      <c r="BI61" s="189">
        <f t="shared" si="87"/>
        <v>0</v>
      </c>
      <c r="BJ61" s="189">
        <f t="shared" si="88"/>
        <v>0</v>
      </c>
      <c r="BK61" s="189">
        <f t="shared" si="91"/>
        <v>0</v>
      </c>
      <c r="BL61" s="189">
        <f t="shared" si="90"/>
        <v>0</v>
      </c>
      <c r="BM61" s="71"/>
      <c r="BN61" s="191">
        <v>1</v>
      </c>
      <c r="BO61" s="191">
        <v>1</v>
      </c>
      <c r="BP61" s="191">
        <v>0</v>
      </c>
      <c r="BQ61" s="191">
        <v>0</v>
      </c>
      <c r="BR61" s="191">
        <v>0</v>
      </c>
      <c r="BS61" s="191">
        <v>0</v>
      </c>
      <c r="BT61" s="191">
        <v>0</v>
      </c>
      <c r="BU61" s="191">
        <v>0</v>
      </c>
      <c r="BV61" s="191">
        <v>0</v>
      </c>
      <c r="BW61" s="191">
        <v>0</v>
      </c>
      <c r="BX61" s="191">
        <v>0</v>
      </c>
      <c r="BY61" s="191">
        <v>0</v>
      </c>
      <c r="CA61" s="190">
        <v>29</v>
      </c>
      <c r="CB61" s="190">
        <v>33</v>
      </c>
      <c r="CC61" s="190">
        <v>1</v>
      </c>
      <c r="CD61" s="190">
        <v>0</v>
      </c>
      <c r="CE61" s="190">
        <v>0</v>
      </c>
      <c r="CF61" s="190">
        <v>0</v>
      </c>
      <c r="CG61" s="190">
        <v>0</v>
      </c>
      <c r="CH61" s="190">
        <v>0</v>
      </c>
      <c r="CI61" s="190">
        <v>0</v>
      </c>
      <c r="CJ61" s="190">
        <v>0</v>
      </c>
      <c r="CK61" s="190">
        <v>0</v>
      </c>
      <c r="CL61" s="190">
        <v>0</v>
      </c>
    </row>
    <row r="62" spans="1:124" ht="13" x14ac:dyDescent="0.3">
      <c r="V62" s="37" t="s">
        <v>70</v>
      </c>
      <c r="W62" s="4"/>
      <c r="BA62" s="189">
        <f t="shared" si="92"/>
        <v>8</v>
      </c>
      <c r="BB62" s="189">
        <f t="shared" si="80"/>
        <v>5</v>
      </c>
      <c r="BC62" s="189">
        <f t="shared" si="81"/>
        <v>1</v>
      </c>
      <c r="BD62" s="189">
        <f t="shared" si="82"/>
        <v>0</v>
      </c>
      <c r="BE62" s="189">
        <f t="shared" si="83"/>
        <v>0</v>
      </c>
      <c r="BF62" s="189">
        <f t="shared" si="84"/>
        <v>0</v>
      </c>
      <c r="BG62" s="189">
        <f t="shared" si="85"/>
        <v>0</v>
      </c>
      <c r="BH62" s="189">
        <f t="shared" si="86"/>
        <v>0</v>
      </c>
      <c r="BI62" s="189">
        <f t="shared" si="87"/>
        <v>0</v>
      </c>
      <c r="BJ62" s="189">
        <f t="shared" si="88"/>
        <v>0</v>
      </c>
      <c r="BK62" s="189">
        <f t="shared" si="91"/>
        <v>0</v>
      </c>
      <c r="BL62" s="189">
        <f t="shared" si="90"/>
        <v>0</v>
      </c>
      <c r="BM62" s="71"/>
      <c r="BN62" s="191">
        <v>2</v>
      </c>
      <c r="BO62" s="191">
        <v>1</v>
      </c>
      <c r="BP62" s="191">
        <v>0</v>
      </c>
      <c r="BQ62" s="191">
        <v>0</v>
      </c>
      <c r="BR62" s="191">
        <v>0</v>
      </c>
      <c r="BS62" s="191">
        <v>0</v>
      </c>
      <c r="BT62" s="191">
        <v>0</v>
      </c>
      <c r="BU62" s="191">
        <v>0</v>
      </c>
      <c r="BV62" s="191">
        <v>0</v>
      </c>
      <c r="BW62" s="191">
        <v>0</v>
      </c>
      <c r="BX62" s="191">
        <v>0</v>
      </c>
      <c r="BY62" s="191">
        <v>0</v>
      </c>
      <c r="CA62" s="190">
        <v>23</v>
      </c>
      <c r="CB62" s="190">
        <v>15</v>
      </c>
      <c r="CC62" s="190">
        <v>6</v>
      </c>
      <c r="CD62" s="190">
        <v>0</v>
      </c>
      <c r="CE62" s="190">
        <v>0</v>
      </c>
      <c r="CF62" s="190">
        <v>0</v>
      </c>
      <c r="CG62" s="190">
        <v>0</v>
      </c>
      <c r="CH62" s="190">
        <v>0</v>
      </c>
      <c r="CI62" s="190">
        <v>0</v>
      </c>
      <c r="CJ62" s="190">
        <v>0</v>
      </c>
      <c r="CK62" s="190">
        <v>0</v>
      </c>
      <c r="CL62" s="190">
        <v>0</v>
      </c>
    </row>
    <row r="63" spans="1:124" s="36" customFormat="1" ht="13" x14ac:dyDescent="0.3">
      <c r="A63" s="38">
        <f>(H32+J32+L32+N32+P32+R32)/T32</f>
        <v>3.0395136778115501E-3</v>
      </c>
      <c r="B63" s="39" t="s">
        <v>71</v>
      </c>
      <c r="L63" s="42">
        <f>(I32+K32+M32+O32+Q32+S32)/U32</f>
        <v>0</v>
      </c>
      <c r="M63" s="39" t="s">
        <v>72</v>
      </c>
      <c r="V63" s="40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Z63" s="2"/>
      <c r="BA63" s="189">
        <f t="shared" si="92"/>
        <v>10</v>
      </c>
      <c r="BB63" s="189">
        <f t="shared" si="80"/>
        <v>13</v>
      </c>
      <c r="BC63" s="189">
        <f t="shared" si="81"/>
        <v>2</v>
      </c>
      <c r="BD63" s="189">
        <f t="shared" si="82"/>
        <v>0</v>
      </c>
      <c r="BE63" s="189">
        <f t="shared" si="83"/>
        <v>0</v>
      </c>
      <c r="BF63" s="189">
        <f t="shared" si="84"/>
        <v>0</v>
      </c>
      <c r="BG63" s="189">
        <f t="shared" si="85"/>
        <v>0</v>
      </c>
      <c r="BH63" s="189">
        <f t="shared" si="86"/>
        <v>0</v>
      </c>
      <c r="BI63" s="189">
        <f t="shared" si="87"/>
        <v>0</v>
      </c>
      <c r="BJ63" s="189">
        <f t="shared" si="88"/>
        <v>0</v>
      </c>
      <c r="BK63" s="189">
        <f t="shared" si="91"/>
        <v>0</v>
      </c>
      <c r="BL63" s="189">
        <f t="shared" si="90"/>
        <v>0</v>
      </c>
      <c r="BM63" s="71"/>
      <c r="BN63" s="191">
        <v>2</v>
      </c>
      <c r="BO63" s="191">
        <v>0</v>
      </c>
      <c r="BP63" s="191">
        <v>0</v>
      </c>
      <c r="BQ63" s="191">
        <v>0</v>
      </c>
      <c r="BR63" s="191">
        <v>0</v>
      </c>
      <c r="BS63" s="191">
        <v>0</v>
      </c>
      <c r="BT63" s="191">
        <v>0</v>
      </c>
      <c r="BU63" s="191">
        <v>0</v>
      </c>
      <c r="BV63" s="191">
        <v>0</v>
      </c>
      <c r="BW63" s="191">
        <v>0</v>
      </c>
      <c r="BX63" s="191">
        <v>0</v>
      </c>
      <c r="BY63" s="191">
        <v>0</v>
      </c>
      <c r="CA63" s="190">
        <v>24</v>
      </c>
      <c r="CB63" s="190">
        <v>16</v>
      </c>
      <c r="CC63" s="190">
        <v>3</v>
      </c>
      <c r="CD63" s="190">
        <v>1</v>
      </c>
      <c r="CE63" s="190">
        <v>0</v>
      </c>
      <c r="CF63" s="190">
        <v>0</v>
      </c>
      <c r="CG63" s="190">
        <v>0</v>
      </c>
      <c r="CH63" s="190">
        <v>0</v>
      </c>
      <c r="CI63" s="190">
        <v>0</v>
      </c>
      <c r="CJ63" s="190">
        <v>0</v>
      </c>
      <c r="CK63" s="190">
        <v>0</v>
      </c>
      <c r="CL63" s="190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36" customFormat="1" ht="13" x14ac:dyDescent="0.3">
      <c r="A64" s="38">
        <f>(P32+R32)/T32</f>
        <v>0</v>
      </c>
      <c r="B64" s="39" t="s">
        <v>73</v>
      </c>
      <c r="K64" s="41"/>
      <c r="L64" s="38">
        <f>(Q32+S32)/U32</f>
        <v>0</v>
      </c>
      <c r="M64" s="39" t="s">
        <v>73</v>
      </c>
      <c r="V64" s="40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Z64" s="2"/>
      <c r="BA64" s="189">
        <f t="shared" si="92"/>
        <v>22</v>
      </c>
      <c r="BB64" s="189">
        <f t="shared" si="80"/>
        <v>8</v>
      </c>
      <c r="BC64" s="189">
        <f t="shared" si="81"/>
        <v>1</v>
      </c>
      <c r="BD64" s="189">
        <f t="shared" si="82"/>
        <v>0</v>
      </c>
      <c r="BE64" s="189">
        <f t="shared" si="83"/>
        <v>0</v>
      </c>
      <c r="BF64" s="189">
        <f t="shared" si="84"/>
        <v>0</v>
      </c>
      <c r="BG64" s="189">
        <f t="shared" si="85"/>
        <v>0</v>
      </c>
      <c r="BH64" s="189">
        <f t="shared" si="86"/>
        <v>0</v>
      </c>
      <c r="BI64" s="189">
        <f t="shared" si="87"/>
        <v>0</v>
      </c>
      <c r="BJ64" s="189">
        <f t="shared" si="88"/>
        <v>0</v>
      </c>
      <c r="BK64" s="189">
        <f t="shared" si="91"/>
        <v>0</v>
      </c>
      <c r="BL64" s="189">
        <f t="shared" si="90"/>
        <v>0</v>
      </c>
      <c r="BM64" s="71"/>
      <c r="BN64" s="191">
        <v>2</v>
      </c>
      <c r="BO64" s="191">
        <v>0</v>
      </c>
      <c r="BP64" s="191">
        <v>0</v>
      </c>
      <c r="BQ64" s="191">
        <v>0</v>
      </c>
      <c r="BR64" s="191">
        <v>0</v>
      </c>
      <c r="BS64" s="191">
        <v>0</v>
      </c>
      <c r="BT64" s="191">
        <v>0</v>
      </c>
      <c r="BU64" s="191">
        <v>0</v>
      </c>
      <c r="BV64" s="191">
        <v>0</v>
      </c>
      <c r="BW64" s="191">
        <v>0</v>
      </c>
      <c r="BX64" s="191">
        <v>0</v>
      </c>
      <c r="BY64" s="191">
        <v>0</v>
      </c>
      <c r="CA64" s="190">
        <v>21</v>
      </c>
      <c r="CB64" s="190">
        <v>15</v>
      </c>
      <c r="CC64" s="190">
        <v>3</v>
      </c>
      <c r="CD64" s="190">
        <v>0</v>
      </c>
      <c r="CE64" s="190">
        <v>0</v>
      </c>
      <c r="CF64" s="190">
        <v>0</v>
      </c>
      <c r="CG64" s="190">
        <v>0</v>
      </c>
      <c r="CH64" s="190">
        <v>0</v>
      </c>
      <c r="CI64" s="190">
        <v>0</v>
      </c>
      <c r="CJ64" s="190">
        <v>0</v>
      </c>
      <c r="CK64" s="190">
        <v>0</v>
      </c>
      <c r="CL64" s="190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5" thickBot="1" x14ac:dyDescent="0.35"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BA65" s="189">
        <f t="shared" si="92"/>
        <v>17</v>
      </c>
      <c r="BB65" s="189">
        <f t="shared" si="80"/>
        <v>19</v>
      </c>
      <c r="BC65" s="189">
        <f t="shared" si="81"/>
        <v>0</v>
      </c>
      <c r="BD65" s="189">
        <f t="shared" si="82"/>
        <v>0</v>
      </c>
      <c r="BE65" s="189">
        <f t="shared" si="83"/>
        <v>0</v>
      </c>
      <c r="BF65" s="189">
        <f t="shared" si="84"/>
        <v>0</v>
      </c>
      <c r="BG65" s="189">
        <f t="shared" si="85"/>
        <v>0</v>
      </c>
      <c r="BH65" s="189">
        <f t="shared" si="86"/>
        <v>0</v>
      </c>
      <c r="BI65" s="189">
        <f t="shared" si="87"/>
        <v>0</v>
      </c>
      <c r="BJ65" s="189">
        <f t="shared" si="88"/>
        <v>0</v>
      </c>
      <c r="BK65" s="189">
        <f t="shared" si="91"/>
        <v>0</v>
      </c>
      <c r="BL65" s="189">
        <f t="shared" si="90"/>
        <v>0</v>
      </c>
      <c r="BM65" s="71"/>
      <c r="BN65" s="191">
        <v>0</v>
      </c>
      <c r="BO65" s="191">
        <v>0</v>
      </c>
      <c r="BP65" s="191">
        <v>0</v>
      </c>
      <c r="BQ65" s="191">
        <v>0</v>
      </c>
      <c r="BR65" s="191">
        <v>0</v>
      </c>
      <c r="BS65" s="191">
        <v>0</v>
      </c>
      <c r="BT65" s="191">
        <v>0</v>
      </c>
      <c r="BU65" s="191">
        <v>0</v>
      </c>
      <c r="BV65" s="191">
        <v>0</v>
      </c>
      <c r="BW65" s="191">
        <v>0</v>
      </c>
      <c r="BX65" s="191">
        <v>0</v>
      </c>
      <c r="BY65" s="191">
        <v>0</v>
      </c>
      <c r="CA65" s="190">
        <v>27</v>
      </c>
      <c r="CB65" s="190">
        <v>19</v>
      </c>
      <c r="CC65" s="190">
        <v>2</v>
      </c>
      <c r="CD65" s="190">
        <v>0</v>
      </c>
      <c r="CE65" s="190">
        <v>0</v>
      </c>
      <c r="CF65" s="190">
        <v>0</v>
      </c>
      <c r="CG65" s="190">
        <v>0</v>
      </c>
      <c r="CH65" s="190">
        <v>0</v>
      </c>
      <c r="CI65" s="190">
        <v>0</v>
      </c>
      <c r="CJ65" s="190">
        <v>0</v>
      </c>
      <c r="CK65" s="190">
        <v>0</v>
      </c>
      <c r="CL65" s="190">
        <v>0</v>
      </c>
    </row>
    <row r="66" spans="1:124" ht="17" thickBot="1" x14ac:dyDescent="0.4">
      <c r="A66" s="271" t="str">
        <f>A1</f>
        <v>Comptages vitesse TV/PL à Montreuil</v>
      </c>
      <c r="B66" s="272"/>
      <c r="C66" s="272"/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272"/>
      <c r="S66" s="272"/>
      <c r="T66" s="272"/>
      <c r="U66" s="273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BA66" s="189">
        <f t="shared" si="92"/>
        <v>30</v>
      </c>
      <c r="BB66" s="189">
        <f t="shared" si="80"/>
        <v>34</v>
      </c>
      <c r="BC66" s="189">
        <f t="shared" si="81"/>
        <v>1</v>
      </c>
      <c r="BD66" s="189">
        <f t="shared" si="82"/>
        <v>0</v>
      </c>
      <c r="BE66" s="189">
        <f t="shared" si="83"/>
        <v>0</v>
      </c>
      <c r="BF66" s="189">
        <f t="shared" si="84"/>
        <v>0</v>
      </c>
      <c r="BG66" s="189">
        <f t="shared" si="85"/>
        <v>0</v>
      </c>
      <c r="BH66" s="189">
        <f t="shared" si="86"/>
        <v>0</v>
      </c>
      <c r="BI66" s="189">
        <f t="shared" si="87"/>
        <v>0</v>
      </c>
      <c r="BJ66" s="189">
        <f t="shared" si="88"/>
        <v>0</v>
      </c>
      <c r="BK66" s="189">
        <f t="shared" si="91"/>
        <v>0</v>
      </c>
      <c r="BL66" s="189">
        <f t="shared" si="90"/>
        <v>0</v>
      </c>
      <c r="BM66" s="71"/>
      <c r="BN66" s="191">
        <v>1</v>
      </c>
      <c r="BO66" s="191">
        <v>0</v>
      </c>
      <c r="BP66" s="191">
        <v>0</v>
      </c>
      <c r="BQ66" s="191">
        <v>0</v>
      </c>
      <c r="BR66" s="191">
        <v>0</v>
      </c>
      <c r="BS66" s="191">
        <v>0</v>
      </c>
      <c r="BT66" s="191">
        <v>0</v>
      </c>
      <c r="BU66" s="191">
        <v>0</v>
      </c>
      <c r="BV66" s="191">
        <v>0</v>
      </c>
      <c r="BW66" s="191">
        <v>0</v>
      </c>
      <c r="BX66" s="191">
        <v>0</v>
      </c>
      <c r="BY66" s="191">
        <v>0</v>
      </c>
      <c r="CA66" s="190">
        <v>22</v>
      </c>
      <c r="CB66" s="190">
        <v>31</v>
      </c>
      <c r="CC66" s="190">
        <v>3</v>
      </c>
      <c r="CD66" s="190">
        <v>0</v>
      </c>
      <c r="CE66" s="190">
        <v>0</v>
      </c>
      <c r="CF66" s="190">
        <v>0</v>
      </c>
      <c r="CG66" s="190">
        <v>0</v>
      </c>
      <c r="CH66" s="190">
        <v>0</v>
      </c>
      <c r="CI66" s="190">
        <v>0</v>
      </c>
      <c r="CJ66" s="190">
        <v>0</v>
      </c>
      <c r="CK66" s="190">
        <v>0</v>
      </c>
      <c r="CL66" s="190">
        <v>0</v>
      </c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</row>
    <row r="67" spans="1:124" ht="7.15" customHeight="1" x14ac:dyDescent="0.35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BA67" s="189">
        <f t="shared" si="92"/>
        <v>25</v>
      </c>
      <c r="BB67" s="189">
        <f t="shared" si="80"/>
        <v>16</v>
      </c>
      <c r="BC67" s="189">
        <f t="shared" si="81"/>
        <v>6</v>
      </c>
      <c r="BD67" s="189">
        <f t="shared" si="82"/>
        <v>0</v>
      </c>
      <c r="BE67" s="189">
        <f t="shared" si="83"/>
        <v>0</v>
      </c>
      <c r="BF67" s="189">
        <f t="shared" si="84"/>
        <v>0</v>
      </c>
      <c r="BG67" s="189">
        <f t="shared" si="85"/>
        <v>0</v>
      </c>
      <c r="BH67" s="189">
        <f t="shared" si="86"/>
        <v>0</v>
      </c>
      <c r="BI67" s="189">
        <f t="shared" si="87"/>
        <v>0</v>
      </c>
      <c r="BJ67" s="189">
        <f t="shared" si="88"/>
        <v>0</v>
      </c>
      <c r="BK67" s="189">
        <f t="shared" si="91"/>
        <v>0</v>
      </c>
      <c r="BL67" s="189">
        <f t="shared" si="90"/>
        <v>0</v>
      </c>
      <c r="BM67" s="71"/>
      <c r="BN67" s="191">
        <v>2</v>
      </c>
      <c r="BO67" s="191">
        <v>0</v>
      </c>
      <c r="BP67" s="191">
        <v>0</v>
      </c>
      <c r="BQ67" s="191">
        <v>0</v>
      </c>
      <c r="BR67" s="191">
        <v>0</v>
      </c>
      <c r="BS67" s="191">
        <v>0</v>
      </c>
      <c r="BT67" s="191">
        <v>0</v>
      </c>
      <c r="BU67" s="191">
        <v>0</v>
      </c>
      <c r="BV67" s="191">
        <v>0</v>
      </c>
      <c r="BW67" s="191">
        <v>0</v>
      </c>
      <c r="BX67" s="191">
        <v>0</v>
      </c>
      <c r="BY67" s="191">
        <v>0</v>
      </c>
      <c r="CA67" s="190">
        <v>34</v>
      </c>
      <c r="CB67" s="190">
        <v>42</v>
      </c>
      <c r="CC67" s="190">
        <v>5</v>
      </c>
      <c r="CD67" s="190">
        <v>1</v>
      </c>
      <c r="CE67" s="190">
        <v>0</v>
      </c>
      <c r="CF67" s="190">
        <v>0</v>
      </c>
      <c r="CG67" s="190">
        <v>0</v>
      </c>
      <c r="CH67" s="190">
        <v>0</v>
      </c>
      <c r="CI67" s="190">
        <v>0</v>
      </c>
      <c r="CJ67" s="190">
        <v>0</v>
      </c>
      <c r="CK67" s="190">
        <v>0</v>
      </c>
      <c r="CL67" s="190">
        <v>0</v>
      </c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</row>
    <row r="68" spans="1:124" ht="13" x14ac:dyDescent="0.3">
      <c r="A68" s="4" t="s">
        <v>75</v>
      </c>
      <c r="E68" s="10" t="str">
        <f>BB5</f>
        <v>mardi 21 septembres 2021</v>
      </c>
      <c r="I68" s="4" t="str">
        <f>I3</f>
        <v>Entre</v>
      </c>
      <c r="J68" s="105" t="str">
        <f>J3</f>
        <v>Rue de Vincennes</v>
      </c>
      <c r="K68" s="4"/>
      <c r="L68" s="11"/>
      <c r="M68" s="4"/>
      <c r="N68" s="4"/>
      <c r="O68" s="4" t="str">
        <f>O3</f>
        <v>Et</v>
      </c>
      <c r="P68" s="61" t="str">
        <f>P3</f>
        <v>Rue de Mirabeau</v>
      </c>
      <c r="X68" s="3" t="s">
        <v>0</v>
      </c>
      <c r="AA68" s="4"/>
      <c r="AB68" s="4"/>
      <c r="AC68" s="4"/>
      <c r="AD68" s="4"/>
      <c r="AE68" s="5" t="s">
        <v>1</v>
      </c>
      <c r="AG68" s="4"/>
      <c r="AK68" s="4"/>
      <c r="BA68" s="189">
        <f t="shared" si="92"/>
        <v>26</v>
      </c>
      <c r="BB68" s="189">
        <f t="shared" si="80"/>
        <v>16</v>
      </c>
      <c r="BC68" s="189">
        <f t="shared" si="81"/>
        <v>3</v>
      </c>
      <c r="BD68" s="189">
        <f t="shared" si="82"/>
        <v>1</v>
      </c>
      <c r="BE68" s="189">
        <f t="shared" si="83"/>
        <v>0</v>
      </c>
      <c r="BF68" s="189">
        <f t="shared" si="84"/>
        <v>0</v>
      </c>
      <c r="BG68" s="189">
        <f t="shared" si="85"/>
        <v>0</v>
      </c>
      <c r="BH68" s="189">
        <f t="shared" si="86"/>
        <v>0</v>
      </c>
      <c r="BI68" s="189">
        <f t="shared" si="87"/>
        <v>0</v>
      </c>
      <c r="BJ68" s="189">
        <f t="shared" si="88"/>
        <v>0</v>
      </c>
      <c r="BK68" s="189">
        <f t="shared" si="91"/>
        <v>0</v>
      </c>
      <c r="BL68" s="189">
        <f t="shared" si="90"/>
        <v>0</v>
      </c>
      <c r="BM68" s="71"/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CA68" s="190">
        <v>75</v>
      </c>
      <c r="CB68" s="190">
        <v>68</v>
      </c>
      <c r="CC68" s="190">
        <v>6</v>
      </c>
      <c r="CD68" s="190">
        <v>2</v>
      </c>
      <c r="CE68" s="190">
        <v>0</v>
      </c>
      <c r="CF68" s="190">
        <v>0</v>
      </c>
      <c r="CG68" s="190">
        <v>0</v>
      </c>
      <c r="CH68" s="190">
        <v>0</v>
      </c>
      <c r="CI68" s="190">
        <v>0</v>
      </c>
      <c r="CJ68" s="190">
        <v>0</v>
      </c>
      <c r="CK68" s="190">
        <v>0</v>
      </c>
      <c r="CL68" s="190">
        <v>0</v>
      </c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</row>
    <row r="69" spans="1:124" ht="16" thickBot="1" x14ac:dyDescent="0.4">
      <c r="A69" s="57" t="s">
        <v>4</v>
      </c>
      <c r="V69" s="8"/>
      <c r="W69" s="9"/>
      <c r="X69" s="3" t="s">
        <v>2</v>
      </c>
      <c r="Y69" s="9"/>
      <c r="Z69" s="9"/>
      <c r="AA69" s="4"/>
      <c r="AB69" s="4"/>
      <c r="AC69" s="4"/>
      <c r="AD69" s="4"/>
      <c r="AE69" s="5" t="s">
        <v>3</v>
      </c>
      <c r="AF69" s="9"/>
      <c r="AG69" s="4"/>
      <c r="AH69" s="9"/>
      <c r="AI69" s="9"/>
      <c r="AJ69" s="9"/>
      <c r="AK69" s="4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89">
        <f t="shared" si="92"/>
        <v>23</v>
      </c>
      <c r="BB69" s="189">
        <f t="shared" si="80"/>
        <v>15</v>
      </c>
      <c r="BC69" s="189">
        <f t="shared" si="81"/>
        <v>3</v>
      </c>
      <c r="BD69" s="189">
        <f t="shared" si="82"/>
        <v>0</v>
      </c>
      <c r="BE69" s="189">
        <f t="shared" si="83"/>
        <v>0</v>
      </c>
      <c r="BF69" s="189">
        <f t="shared" si="84"/>
        <v>0</v>
      </c>
      <c r="BG69" s="189">
        <f t="shared" si="85"/>
        <v>0</v>
      </c>
      <c r="BH69" s="189">
        <f t="shared" si="86"/>
        <v>0</v>
      </c>
      <c r="BI69" s="189">
        <f t="shared" si="87"/>
        <v>0</v>
      </c>
      <c r="BJ69" s="189">
        <f t="shared" si="88"/>
        <v>0</v>
      </c>
      <c r="BK69" s="189">
        <f t="shared" si="91"/>
        <v>0</v>
      </c>
      <c r="BL69" s="189">
        <f t="shared" si="90"/>
        <v>0</v>
      </c>
      <c r="BM69" s="71"/>
      <c r="BN69" s="191">
        <v>1</v>
      </c>
      <c r="BO69" s="191">
        <v>0</v>
      </c>
      <c r="BP69" s="191">
        <v>0</v>
      </c>
      <c r="BQ69" s="191">
        <v>0</v>
      </c>
      <c r="BR69" s="191">
        <v>0</v>
      </c>
      <c r="BS69" s="191">
        <v>0</v>
      </c>
      <c r="BT69" s="191">
        <v>0</v>
      </c>
      <c r="BU69" s="191">
        <v>0</v>
      </c>
      <c r="BV69" s="191">
        <v>0</v>
      </c>
      <c r="BW69" s="191">
        <v>0</v>
      </c>
      <c r="BX69" s="191">
        <v>0</v>
      </c>
      <c r="BY69" s="191">
        <v>0</v>
      </c>
      <c r="CA69" s="190">
        <v>78</v>
      </c>
      <c r="CB69" s="190">
        <v>53</v>
      </c>
      <c r="CC69" s="190">
        <v>4</v>
      </c>
      <c r="CD69" s="190">
        <v>0</v>
      </c>
      <c r="CE69" s="190">
        <v>0</v>
      </c>
      <c r="CF69" s="190">
        <v>0</v>
      </c>
      <c r="CG69" s="190">
        <v>0</v>
      </c>
      <c r="CH69" s="190">
        <v>0</v>
      </c>
      <c r="CI69" s="190">
        <v>0</v>
      </c>
      <c r="CJ69" s="190">
        <v>0</v>
      </c>
      <c r="CK69" s="190">
        <v>0</v>
      </c>
      <c r="CL69" s="190">
        <v>0</v>
      </c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</row>
    <row r="70" spans="1:124" ht="13.5" thickTop="1" x14ac:dyDescent="0.3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BA70" s="189">
        <f t="shared" si="92"/>
        <v>27</v>
      </c>
      <c r="BB70" s="189">
        <f t="shared" si="80"/>
        <v>19</v>
      </c>
      <c r="BC70" s="189">
        <f t="shared" si="81"/>
        <v>2</v>
      </c>
      <c r="BD70" s="189">
        <f t="shared" si="82"/>
        <v>0</v>
      </c>
      <c r="BE70" s="189">
        <f t="shared" si="83"/>
        <v>0</v>
      </c>
      <c r="BF70" s="189">
        <f t="shared" si="84"/>
        <v>0</v>
      </c>
      <c r="BG70" s="189">
        <f t="shared" si="85"/>
        <v>0</v>
      </c>
      <c r="BH70" s="189">
        <f t="shared" si="86"/>
        <v>0</v>
      </c>
      <c r="BI70" s="189">
        <f t="shared" si="87"/>
        <v>0</v>
      </c>
      <c r="BJ70" s="189">
        <f t="shared" si="88"/>
        <v>0</v>
      </c>
      <c r="BK70" s="189">
        <f t="shared" si="91"/>
        <v>0</v>
      </c>
      <c r="BL70" s="189">
        <f t="shared" si="90"/>
        <v>0</v>
      </c>
      <c r="BM70" s="71"/>
      <c r="BN70" s="191">
        <v>0</v>
      </c>
      <c r="BO70" s="191">
        <v>0</v>
      </c>
      <c r="BP70" s="191">
        <v>0</v>
      </c>
      <c r="BQ70" s="191">
        <v>0</v>
      </c>
      <c r="BR70" s="191">
        <v>0</v>
      </c>
      <c r="BS70" s="191">
        <v>0</v>
      </c>
      <c r="BT70" s="191">
        <v>0</v>
      </c>
      <c r="BU70" s="191">
        <v>0</v>
      </c>
      <c r="BV70" s="191">
        <v>0</v>
      </c>
      <c r="BW70" s="191">
        <v>0</v>
      </c>
      <c r="BX70" s="191">
        <v>0</v>
      </c>
      <c r="BY70" s="191">
        <v>0</v>
      </c>
      <c r="CA70" s="190">
        <v>37</v>
      </c>
      <c r="CB70" s="190">
        <v>49</v>
      </c>
      <c r="CC70" s="190">
        <v>6</v>
      </c>
      <c r="CD70" s="190">
        <v>0</v>
      </c>
      <c r="CE70" s="190">
        <v>0</v>
      </c>
      <c r="CF70" s="190">
        <v>0</v>
      </c>
      <c r="CG70" s="190">
        <v>0</v>
      </c>
      <c r="CH70" s="190">
        <v>0</v>
      </c>
      <c r="CI70" s="190">
        <v>0</v>
      </c>
      <c r="CJ70" s="190">
        <v>0</v>
      </c>
      <c r="CK70" s="190">
        <v>0</v>
      </c>
      <c r="CL70" s="190">
        <v>0</v>
      </c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</row>
    <row r="71" spans="1:124" ht="13.5" thickBot="1" x14ac:dyDescent="0.3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BA71" s="189">
        <f t="shared" si="92"/>
        <v>23</v>
      </c>
      <c r="BB71" s="189">
        <f t="shared" si="80"/>
        <v>31</v>
      </c>
      <c r="BC71" s="189">
        <f t="shared" si="81"/>
        <v>3</v>
      </c>
      <c r="BD71" s="189">
        <f t="shared" si="82"/>
        <v>0</v>
      </c>
      <c r="BE71" s="189">
        <f t="shared" si="83"/>
        <v>0</v>
      </c>
      <c r="BF71" s="189">
        <f t="shared" si="84"/>
        <v>0</v>
      </c>
      <c r="BG71" s="189">
        <f t="shared" si="85"/>
        <v>0</v>
      </c>
      <c r="BH71" s="189">
        <f t="shared" si="86"/>
        <v>0</v>
      </c>
      <c r="BI71" s="189">
        <f t="shared" si="87"/>
        <v>0</v>
      </c>
      <c r="BJ71" s="189">
        <f t="shared" si="88"/>
        <v>0</v>
      </c>
      <c r="BK71" s="189">
        <f t="shared" si="91"/>
        <v>0</v>
      </c>
      <c r="BL71" s="189">
        <f t="shared" si="90"/>
        <v>0</v>
      </c>
      <c r="BM71" s="71"/>
      <c r="BN71" s="191">
        <v>1</v>
      </c>
      <c r="BO71" s="191">
        <v>0</v>
      </c>
      <c r="BP71" s="191">
        <v>0</v>
      </c>
      <c r="BQ71" s="191">
        <v>0</v>
      </c>
      <c r="BR71" s="191">
        <v>0</v>
      </c>
      <c r="BS71" s="191">
        <v>0</v>
      </c>
      <c r="BT71" s="191">
        <v>0</v>
      </c>
      <c r="BU71" s="191">
        <v>0</v>
      </c>
      <c r="BV71" s="191">
        <v>0</v>
      </c>
      <c r="BW71" s="191">
        <v>0</v>
      </c>
      <c r="BX71" s="191">
        <v>0</v>
      </c>
      <c r="BY71" s="191">
        <v>0</v>
      </c>
      <c r="CA71" s="190">
        <v>19</v>
      </c>
      <c r="CB71" s="190">
        <v>25</v>
      </c>
      <c r="CC71" s="190">
        <v>5</v>
      </c>
      <c r="CD71" s="190">
        <v>1</v>
      </c>
      <c r="CE71" s="190">
        <v>0</v>
      </c>
      <c r="CF71" s="190">
        <v>0</v>
      </c>
      <c r="CG71" s="190">
        <v>0</v>
      </c>
      <c r="CH71" s="190">
        <v>0</v>
      </c>
      <c r="CI71" s="190">
        <v>0</v>
      </c>
      <c r="CJ71" s="190">
        <v>0</v>
      </c>
      <c r="CK71" s="190">
        <v>0</v>
      </c>
      <c r="CL71" s="190">
        <v>0</v>
      </c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</row>
    <row r="72" spans="1:124" ht="14" thickTop="1" thickBot="1" x14ac:dyDescent="0.35">
      <c r="A72" s="25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BA72" s="189">
        <f t="shared" si="92"/>
        <v>36</v>
      </c>
      <c r="BB72" s="189">
        <f t="shared" si="80"/>
        <v>42</v>
      </c>
      <c r="BC72" s="189">
        <f t="shared" si="81"/>
        <v>5</v>
      </c>
      <c r="BD72" s="189">
        <f t="shared" si="82"/>
        <v>1</v>
      </c>
      <c r="BE72" s="189">
        <f t="shared" si="83"/>
        <v>0</v>
      </c>
      <c r="BF72" s="189">
        <f t="shared" si="84"/>
        <v>0</v>
      </c>
      <c r="BG72" s="189">
        <f t="shared" si="85"/>
        <v>0</v>
      </c>
      <c r="BH72" s="189">
        <f t="shared" si="86"/>
        <v>0</v>
      </c>
      <c r="BI72" s="189">
        <f t="shared" si="87"/>
        <v>0</v>
      </c>
      <c r="BJ72" s="189">
        <f t="shared" si="88"/>
        <v>0</v>
      </c>
      <c r="BK72" s="189">
        <f t="shared" si="91"/>
        <v>0</v>
      </c>
      <c r="BL72" s="189">
        <f t="shared" si="90"/>
        <v>0</v>
      </c>
      <c r="BM72" s="71"/>
      <c r="BN72" s="191">
        <v>1</v>
      </c>
      <c r="BO72" s="191">
        <v>0</v>
      </c>
      <c r="BP72" s="191">
        <v>0</v>
      </c>
      <c r="BQ72" s="191">
        <v>0</v>
      </c>
      <c r="BR72" s="191">
        <v>0</v>
      </c>
      <c r="BS72" s="191">
        <v>0</v>
      </c>
      <c r="BT72" s="191">
        <v>0</v>
      </c>
      <c r="BU72" s="191">
        <v>0</v>
      </c>
      <c r="BV72" s="191">
        <v>0</v>
      </c>
      <c r="BW72" s="191">
        <v>0</v>
      </c>
      <c r="BX72" s="191">
        <v>0</v>
      </c>
      <c r="BY72" s="191">
        <v>0</v>
      </c>
      <c r="CA72" s="190">
        <v>13</v>
      </c>
      <c r="CB72" s="190">
        <v>14</v>
      </c>
      <c r="CC72" s="190">
        <v>3</v>
      </c>
      <c r="CD72" s="190">
        <v>0</v>
      </c>
      <c r="CE72" s="190">
        <v>0</v>
      </c>
      <c r="CF72" s="190">
        <v>0</v>
      </c>
      <c r="CG72" s="190">
        <v>0</v>
      </c>
      <c r="CH72" s="190">
        <v>0</v>
      </c>
      <c r="CI72" s="190">
        <v>0</v>
      </c>
      <c r="CJ72" s="190">
        <v>0</v>
      </c>
      <c r="CK72" s="190">
        <v>0</v>
      </c>
      <c r="CL72" s="190">
        <v>0</v>
      </c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</row>
    <row r="73" spans="1:124" ht="13.5" thickTop="1" x14ac:dyDescent="0.3">
      <c r="A73" s="27" t="s">
        <v>29</v>
      </c>
      <c r="B73" s="195">
        <f t="shared" ref="B73:B93" si="93">X77</f>
        <v>4</v>
      </c>
      <c r="C73" s="201">
        <f>AL77</f>
        <v>0</v>
      </c>
      <c r="D73" s="195">
        <f t="shared" ref="D73:D93" si="94">Y77</f>
        <v>6</v>
      </c>
      <c r="E73" s="201">
        <f t="shared" ref="E73:E93" si="95">AM77</f>
        <v>0</v>
      </c>
      <c r="F73" s="195">
        <f t="shared" ref="F73:F93" si="96">Z77</f>
        <v>2</v>
      </c>
      <c r="G73" s="201">
        <f t="shared" ref="G73:G93" si="97">AN77</f>
        <v>0</v>
      </c>
      <c r="H73" s="195">
        <f t="shared" ref="H73:H93" si="98">AA77</f>
        <v>0</v>
      </c>
      <c r="I73" s="201">
        <f t="shared" ref="I73:I93" si="99">AO77</f>
        <v>0</v>
      </c>
      <c r="J73" s="195">
        <f t="shared" ref="J73:J93" si="100">AB77</f>
        <v>0</v>
      </c>
      <c r="K73" s="201">
        <f t="shared" ref="K73:K93" si="101">AP77</f>
        <v>0</v>
      </c>
      <c r="L73" s="195">
        <f t="shared" ref="L73:L93" si="102">AC77</f>
        <v>0</v>
      </c>
      <c r="M73" s="201">
        <f t="shared" ref="M73:M93" si="103">AQ77</f>
        <v>0</v>
      </c>
      <c r="N73" s="195">
        <f t="shared" ref="N73:N93" si="104">AD77</f>
        <v>0</v>
      </c>
      <c r="O73" s="201">
        <f t="shared" ref="O73:O93" si="105">AR77</f>
        <v>0</v>
      </c>
      <c r="P73" s="195">
        <f t="shared" ref="P73:P93" si="106">AE77</f>
        <v>0</v>
      </c>
      <c r="Q73" s="201">
        <f t="shared" ref="Q73:Q93" si="107">AS77</f>
        <v>0</v>
      </c>
      <c r="R73" s="195">
        <f t="shared" ref="R73:R93" si="108">SUM(AF77:AI77)</f>
        <v>0</v>
      </c>
      <c r="S73" s="201">
        <f t="shared" ref="S73:S93" si="109">SUM(AT77:AW77)</f>
        <v>0</v>
      </c>
      <c r="T73" s="195">
        <f t="shared" ref="T73:T88" si="110">SUM(B73,D73,F73,H73,J73,L73,N73,P73,R73,)</f>
        <v>12</v>
      </c>
      <c r="U73" s="201">
        <f>SUM(C73,E73,G73,I73,K73,M73,O73,Q73,S73)</f>
        <v>0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BA73" s="189">
        <f t="shared" si="92"/>
        <v>75</v>
      </c>
      <c r="BB73" s="189">
        <f t="shared" si="80"/>
        <v>68</v>
      </c>
      <c r="BC73" s="189">
        <f t="shared" si="81"/>
        <v>6</v>
      </c>
      <c r="BD73" s="189">
        <f t="shared" si="82"/>
        <v>2</v>
      </c>
      <c r="BE73" s="189">
        <f t="shared" si="83"/>
        <v>0</v>
      </c>
      <c r="BF73" s="189">
        <f t="shared" si="84"/>
        <v>0</v>
      </c>
      <c r="BG73" s="189">
        <f t="shared" si="85"/>
        <v>0</v>
      </c>
      <c r="BH73" s="189">
        <f t="shared" si="86"/>
        <v>0</v>
      </c>
      <c r="BI73" s="189">
        <f t="shared" si="87"/>
        <v>0</v>
      </c>
      <c r="BJ73" s="189">
        <f t="shared" si="88"/>
        <v>0</v>
      </c>
      <c r="BK73" s="189">
        <f t="shared" si="91"/>
        <v>0</v>
      </c>
      <c r="BL73" s="189">
        <f t="shared" si="90"/>
        <v>0</v>
      </c>
      <c r="BM73" s="71"/>
      <c r="BN73" s="191">
        <v>0</v>
      </c>
      <c r="BO73" s="191">
        <v>0</v>
      </c>
      <c r="BP73" s="191">
        <v>0</v>
      </c>
      <c r="BQ73" s="191">
        <v>0</v>
      </c>
      <c r="BR73" s="191">
        <v>0</v>
      </c>
      <c r="BS73" s="191">
        <v>0</v>
      </c>
      <c r="BT73" s="191">
        <v>0</v>
      </c>
      <c r="BU73" s="191">
        <v>0</v>
      </c>
      <c r="BV73" s="191">
        <v>0</v>
      </c>
      <c r="BW73" s="191">
        <v>0</v>
      </c>
      <c r="BX73" s="191">
        <v>0</v>
      </c>
      <c r="BY73" s="191">
        <v>0</v>
      </c>
      <c r="CA73" s="190">
        <v>6</v>
      </c>
      <c r="CB73" s="190">
        <v>8</v>
      </c>
      <c r="CC73" s="190">
        <v>1</v>
      </c>
      <c r="CD73" s="190">
        <v>1</v>
      </c>
      <c r="CE73" s="190">
        <v>0</v>
      </c>
      <c r="CF73" s="190">
        <v>0</v>
      </c>
      <c r="CG73" s="190">
        <v>0</v>
      </c>
      <c r="CH73" s="190">
        <v>0</v>
      </c>
      <c r="CI73" s="190">
        <v>0</v>
      </c>
      <c r="CJ73" s="190">
        <v>0</v>
      </c>
      <c r="CK73" s="190">
        <v>0</v>
      </c>
      <c r="CL73" s="190">
        <v>0</v>
      </c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</row>
    <row r="74" spans="1:124" ht="13" x14ac:dyDescent="0.3">
      <c r="A74" s="27" t="s">
        <v>30</v>
      </c>
      <c r="B74" s="195">
        <f t="shared" si="93"/>
        <v>1</v>
      </c>
      <c r="C74" s="201">
        <f t="shared" ref="C74:C93" si="111">AL78</f>
        <v>0</v>
      </c>
      <c r="D74" s="195">
        <f t="shared" si="94"/>
        <v>1</v>
      </c>
      <c r="E74" s="201">
        <f t="shared" si="95"/>
        <v>0</v>
      </c>
      <c r="F74" s="195">
        <f t="shared" si="96"/>
        <v>1</v>
      </c>
      <c r="G74" s="201">
        <f t="shared" si="97"/>
        <v>0</v>
      </c>
      <c r="H74" s="195">
        <f t="shared" si="98"/>
        <v>0</v>
      </c>
      <c r="I74" s="201">
        <f t="shared" si="99"/>
        <v>0</v>
      </c>
      <c r="J74" s="195">
        <f t="shared" si="100"/>
        <v>0</v>
      </c>
      <c r="K74" s="201">
        <f t="shared" si="101"/>
        <v>0</v>
      </c>
      <c r="L74" s="195">
        <f t="shared" si="102"/>
        <v>0</v>
      </c>
      <c r="M74" s="201">
        <f t="shared" si="103"/>
        <v>0</v>
      </c>
      <c r="N74" s="195">
        <f t="shared" si="104"/>
        <v>0</v>
      </c>
      <c r="O74" s="201">
        <f t="shared" si="105"/>
        <v>0</v>
      </c>
      <c r="P74" s="195">
        <f t="shared" si="106"/>
        <v>0</v>
      </c>
      <c r="Q74" s="201">
        <f t="shared" si="107"/>
        <v>0</v>
      </c>
      <c r="R74" s="195">
        <f t="shared" si="108"/>
        <v>0</v>
      </c>
      <c r="S74" s="201">
        <f t="shared" si="109"/>
        <v>0</v>
      </c>
      <c r="T74" s="195">
        <f t="shared" si="110"/>
        <v>3</v>
      </c>
      <c r="U74" s="201">
        <f t="shared" ref="U74:U94" si="112">SUM(C74,E74,G74,I74,K74,M74,O74,Q74,S74)</f>
        <v>0</v>
      </c>
      <c r="V74" s="26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BA74" s="189">
        <f t="shared" si="92"/>
        <v>79</v>
      </c>
      <c r="BB74" s="189">
        <f t="shared" si="80"/>
        <v>53</v>
      </c>
      <c r="BC74" s="189">
        <f t="shared" si="81"/>
        <v>4</v>
      </c>
      <c r="BD74" s="189">
        <f t="shared" si="82"/>
        <v>0</v>
      </c>
      <c r="BE74" s="189">
        <f t="shared" si="83"/>
        <v>0</v>
      </c>
      <c r="BF74" s="189">
        <f t="shared" si="84"/>
        <v>0</v>
      </c>
      <c r="BG74" s="189">
        <f t="shared" si="85"/>
        <v>0</v>
      </c>
      <c r="BH74" s="189">
        <f t="shared" si="86"/>
        <v>0</v>
      </c>
      <c r="BI74" s="189">
        <f t="shared" si="87"/>
        <v>0</v>
      </c>
      <c r="BJ74" s="189">
        <f t="shared" si="88"/>
        <v>0</v>
      </c>
      <c r="BK74" s="189">
        <f t="shared" si="91"/>
        <v>0</v>
      </c>
      <c r="BL74" s="189">
        <f t="shared" si="90"/>
        <v>0</v>
      </c>
      <c r="BM74" s="71"/>
      <c r="BN74" s="191">
        <v>0</v>
      </c>
      <c r="BO74" s="191">
        <v>0</v>
      </c>
      <c r="BP74" s="191">
        <v>0</v>
      </c>
      <c r="BQ74" s="191">
        <v>0</v>
      </c>
      <c r="BR74" s="191">
        <v>0</v>
      </c>
      <c r="BS74" s="191">
        <v>0</v>
      </c>
      <c r="BT74" s="191">
        <v>0</v>
      </c>
      <c r="BU74" s="191">
        <v>0</v>
      </c>
      <c r="BV74" s="191">
        <v>0</v>
      </c>
      <c r="BW74" s="191">
        <v>0</v>
      </c>
      <c r="BX74" s="191">
        <v>0</v>
      </c>
      <c r="BY74" s="191">
        <v>0</v>
      </c>
      <c r="CA74" s="190">
        <v>8</v>
      </c>
      <c r="CB74" s="190">
        <v>14</v>
      </c>
      <c r="CC74" s="190">
        <v>4</v>
      </c>
      <c r="CD74" s="190">
        <v>0</v>
      </c>
      <c r="CE74" s="190">
        <v>0</v>
      </c>
      <c r="CF74" s="190">
        <v>0</v>
      </c>
      <c r="CG74" s="190">
        <v>0</v>
      </c>
      <c r="CH74" s="190">
        <v>0</v>
      </c>
      <c r="CI74" s="190">
        <v>0</v>
      </c>
      <c r="CJ74" s="190">
        <v>0</v>
      </c>
      <c r="CK74" s="190">
        <v>0</v>
      </c>
      <c r="CL74" s="190">
        <v>0</v>
      </c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</row>
    <row r="75" spans="1:124" ht="13.5" thickBot="1" x14ac:dyDescent="0.35">
      <c r="A75" s="27" t="s">
        <v>31</v>
      </c>
      <c r="B75" s="195">
        <f t="shared" si="93"/>
        <v>1</v>
      </c>
      <c r="C75" s="201">
        <f t="shared" si="111"/>
        <v>0</v>
      </c>
      <c r="D75" s="195">
        <f t="shared" si="94"/>
        <v>2</v>
      </c>
      <c r="E75" s="201">
        <f t="shared" si="95"/>
        <v>0</v>
      </c>
      <c r="F75" s="195">
        <f t="shared" si="96"/>
        <v>0</v>
      </c>
      <c r="G75" s="201">
        <f t="shared" si="97"/>
        <v>0</v>
      </c>
      <c r="H75" s="195">
        <f t="shared" si="98"/>
        <v>0</v>
      </c>
      <c r="I75" s="201">
        <f t="shared" si="99"/>
        <v>0</v>
      </c>
      <c r="J75" s="195">
        <f t="shared" si="100"/>
        <v>0</v>
      </c>
      <c r="K75" s="201">
        <f t="shared" si="101"/>
        <v>0</v>
      </c>
      <c r="L75" s="195">
        <f t="shared" si="102"/>
        <v>0</v>
      </c>
      <c r="M75" s="201">
        <f t="shared" si="103"/>
        <v>0</v>
      </c>
      <c r="N75" s="195">
        <f t="shared" si="104"/>
        <v>0</v>
      </c>
      <c r="O75" s="201">
        <f t="shared" si="105"/>
        <v>0</v>
      </c>
      <c r="P75" s="195">
        <f t="shared" si="106"/>
        <v>0</v>
      </c>
      <c r="Q75" s="201">
        <f t="shared" si="107"/>
        <v>0</v>
      </c>
      <c r="R75" s="195">
        <f t="shared" si="108"/>
        <v>0</v>
      </c>
      <c r="S75" s="201">
        <f t="shared" si="109"/>
        <v>0</v>
      </c>
      <c r="T75" s="195">
        <f t="shared" si="110"/>
        <v>3</v>
      </c>
      <c r="U75" s="201">
        <f t="shared" si="112"/>
        <v>0</v>
      </c>
      <c r="V75" s="26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BA75" s="189">
        <f t="shared" si="92"/>
        <v>37</v>
      </c>
      <c r="BB75" s="189">
        <f t="shared" si="80"/>
        <v>49</v>
      </c>
      <c r="BC75" s="189">
        <f t="shared" si="81"/>
        <v>6</v>
      </c>
      <c r="BD75" s="189">
        <f t="shared" si="82"/>
        <v>0</v>
      </c>
      <c r="BE75" s="189">
        <f t="shared" si="83"/>
        <v>0</v>
      </c>
      <c r="BF75" s="189">
        <f t="shared" si="84"/>
        <v>0</v>
      </c>
      <c r="BG75" s="189">
        <f t="shared" si="85"/>
        <v>0</v>
      </c>
      <c r="BH75" s="189">
        <f t="shared" si="86"/>
        <v>0</v>
      </c>
      <c r="BI75" s="189">
        <f t="shared" si="87"/>
        <v>0</v>
      </c>
      <c r="BJ75" s="189">
        <f t="shared" si="88"/>
        <v>0</v>
      </c>
      <c r="BK75" s="189">
        <f t="shared" si="91"/>
        <v>0</v>
      </c>
      <c r="BL75" s="189">
        <f t="shared" si="90"/>
        <v>0</v>
      </c>
      <c r="BM75" s="71"/>
      <c r="BN75" s="191">
        <v>1</v>
      </c>
      <c r="BO75" s="191">
        <v>0</v>
      </c>
      <c r="BP75" s="191">
        <v>0</v>
      </c>
      <c r="BQ75" s="191">
        <v>0</v>
      </c>
      <c r="BR75" s="191">
        <v>0</v>
      </c>
      <c r="BS75" s="191">
        <v>0</v>
      </c>
      <c r="BT75" s="191">
        <v>0</v>
      </c>
      <c r="BU75" s="191">
        <v>0</v>
      </c>
      <c r="BV75" s="191">
        <v>0</v>
      </c>
      <c r="BW75" s="191">
        <v>0</v>
      </c>
      <c r="BX75" s="191">
        <v>0</v>
      </c>
      <c r="BY75" s="191">
        <v>0</v>
      </c>
      <c r="CA75" s="190">
        <v>5</v>
      </c>
      <c r="CB75" s="190">
        <v>6</v>
      </c>
      <c r="CC75" s="190">
        <v>0</v>
      </c>
      <c r="CD75" s="190">
        <v>0</v>
      </c>
      <c r="CE75" s="190">
        <v>0</v>
      </c>
      <c r="CF75" s="190">
        <v>0</v>
      </c>
      <c r="CG75" s="190">
        <v>0</v>
      </c>
      <c r="CH75" s="190">
        <v>0</v>
      </c>
      <c r="CI75" s="190">
        <v>0</v>
      </c>
      <c r="CJ75" s="190">
        <v>0</v>
      </c>
      <c r="CK75" s="190">
        <v>0</v>
      </c>
      <c r="CL75" s="190">
        <v>0</v>
      </c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</row>
    <row r="76" spans="1:124" ht="13.5" thickBot="1" x14ac:dyDescent="0.35">
      <c r="A76" s="27" t="s">
        <v>32</v>
      </c>
      <c r="B76" s="195">
        <f t="shared" si="93"/>
        <v>0</v>
      </c>
      <c r="C76" s="201">
        <f t="shared" si="111"/>
        <v>0</v>
      </c>
      <c r="D76" s="195">
        <f t="shared" si="94"/>
        <v>0</v>
      </c>
      <c r="E76" s="201">
        <f t="shared" si="95"/>
        <v>0</v>
      </c>
      <c r="F76" s="195">
        <f t="shared" si="96"/>
        <v>0</v>
      </c>
      <c r="G76" s="201">
        <f t="shared" si="97"/>
        <v>0</v>
      </c>
      <c r="H76" s="195">
        <f t="shared" si="98"/>
        <v>0</v>
      </c>
      <c r="I76" s="201">
        <f t="shared" si="99"/>
        <v>0</v>
      </c>
      <c r="J76" s="195">
        <f t="shared" si="100"/>
        <v>0</v>
      </c>
      <c r="K76" s="201">
        <f t="shared" si="101"/>
        <v>0</v>
      </c>
      <c r="L76" s="195">
        <f t="shared" si="102"/>
        <v>0</v>
      </c>
      <c r="M76" s="201">
        <f t="shared" si="103"/>
        <v>0</v>
      </c>
      <c r="N76" s="195">
        <f t="shared" si="104"/>
        <v>0</v>
      </c>
      <c r="O76" s="201">
        <f t="shared" si="105"/>
        <v>0</v>
      </c>
      <c r="P76" s="195">
        <f t="shared" si="106"/>
        <v>0</v>
      </c>
      <c r="Q76" s="201">
        <f t="shared" si="107"/>
        <v>0</v>
      </c>
      <c r="R76" s="195">
        <f t="shared" si="108"/>
        <v>0</v>
      </c>
      <c r="S76" s="201">
        <f t="shared" si="109"/>
        <v>0</v>
      </c>
      <c r="T76" s="195">
        <f t="shared" si="110"/>
        <v>0</v>
      </c>
      <c r="U76" s="201">
        <f t="shared" si="112"/>
        <v>0</v>
      </c>
      <c r="V76" s="26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BA76" s="189">
        <f t="shared" si="92"/>
        <v>20</v>
      </c>
      <c r="BB76" s="189">
        <f t="shared" si="80"/>
        <v>25</v>
      </c>
      <c r="BC76" s="189">
        <f t="shared" si="81"/>
        <v>5</v>
      </c>
      <c r="BD76" s="189">
        <f t="shared" si="82"/>
        <v>1</v>
      </c>
      <c r="BE76" s="189">
        <f t="shared" si="83"/>
        <v>0</v>
      </c>
      <c r="BF76" s="189">
        <f t="shared" si="84"/>
        <v>0</v>
      </c>
      <c r="BG76" s="189">
        <f t="shared" si="85"/>
        <v>0</v>
      </c>
      <c r="BH76" s="189">
        <f t="shared" si="86"/>
        <v>0</v>
      </c>
      <c r="BI76" s="189">
        <f t="shared" si="87"/>
        <v>0</v>
      </c>
      <c r="BJ76" s="189">
        <f t="shared" si="88"/>
        <v>0</v>
      </c>
      <c r="BK76" s="189">
        <f t="shared" si="91"/>
        <v>0</v>
      </c>
      <c r="BL76" s="189">
        <f t="shared" si="90"/>
        <v>0</v>
      </c>
      <c r="BM76" s="70" t="s">
        <v>79</v>
      </c>
      <c r="BN76" s="191">
        <v>0</v>
      </c>
      <c r="BO76" s="191">
        <v>0</v>
      </c>
      <c r="BP76" s="191">
        <v>0</v>
      </c>
      <c r="BQ76" s="191">
        <v>0</v>
      </c>
      <c r="BR76" s="191">
        <v>0</v>
      </c>
      <c r="BS76" s="191">
        <v>0</v>
      </c>
      <c r="BT76" s="191">
        <v>0</v>
      </c>
      <c r="BU76" s="191">
        <v>0</v>
      </c>
      <c r="BV76" s="191">
        <v>0</v>
      </c>
      <c r="BW76" s="191">
        <v>0</v>
      </c>
      <c r="BX76" s="191">
        <v>0</v>
      </c>
      <c r="BY76" s="191">
        <v>0</v>
      </c>
      <c r="CA76" s="190">
        <v>3</v>
      </c>
      <c r="CB76" s="190">
        <v>1</v>
      </c>
      <c r="CC76" s="190">
        <v>1</v>
      </c>
      <c r="CD76" s="190">
        <v>0</v>
      </c>
      <c r="CE76" s="190">
        <v>0</v>
      </c>
      <c r="CF76" s="190">
        <v>0</v>
      </c>
      <c r="CG76" s="190">
        <v>0</v>
      </c>
      <c r="CH76" s="190">
        <v>0</v>
      </c>
      <c r="CI76" s="190">
        <v>0</v>
      </c>
      <c r="CJ76" s="190">
        <v>0</v>
      </c>
      <c r="CK76" s="190">
        <v>0</v>
      </c>
      <c r="CL76" s="190">
        <v>0</v>
      </c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</row>
    <row r="77" spans="1:124" ht="13" x14ac:dyDescent="0.3">
      <c r="A77" s="27" t="s">
        <v>33</v>
      </c>
      <c r="B77" s="195">
        <f t="shared" si="93"/>
        <v>3</v>
      </c>
      <c r="C77" s="201">
        <f t="shared" si="111"/>
        <v>0</v>
      </c>
      <c r="D77" s="195">
        <f t="shared" si="94"/>
        <v>0</v>
      </c>
      <c r="E77" s="201">
        <f t="shared" si="95"/>
        <v>0</v>
      </c>
      <c r="F77" s="195">
        <f t="shared" si="96"/>
        <v>0</v>
      </c>
      <c r="G77" s="201">
        <f t="shared" si="97"/>
        <v>0</v>
      </c>
      <c r="H77" s="195">
        <f t="shared" si="98"/>
        <v>0</v>
      </c>
      <c r="I77" s="201">
        <f t="shared" si="99"/>
        <v>0</v>
      </c>
      <c r="J77" s="195">
        <f t="shared" si="100"/>
        <v>0</v>
      </c>
      <c r="K77" s="201">
        <f t="shared" si="101"/>
        <v>0</v>
      </c>
      <c r="L77" s="195">
        <f t="shared" si="102"/>
        <v>0</v>
      </c>
      <c r="M77" s="201">
        <f t="shared" si="103"/>
        <v>0</v>
      </c>
      <c r="N77" s="195">
        <f t="shared" si="104"/>
        <v>0</v>
      </c>
      <c r="O77" s="201">
        <f t="shared" si="105"/>
        <v>0</v>
      </c>
      <c r="P77" s="195">
        <f t="shared" si="106"/>
        <v>0</v>
      </c>
      <c r="Q77" s="201">
        <f t="shared" si="107"/>
        <v>0</v>
      </c>
      <c r="R77" s="195">
        <f t="shared" si="108"/>
        <v>0</v>
      </c>
      <c r="S77" s="201">
        <f t="shared" si="109"/>
        <v>0</v>
      </c>
      <c r="T77" s="195">
        <f t="shared" si="110"/>
        <v>3</v>
      </c>
      <c r="U77" s="201">
        <f t="shared" si="112"/>
        <v>0</v>
      </c>
      <c r="V77" s="26"/>
      <c r="W77" s="4"/>
      <c r="X77">
        <f>BA31</f>
        <v>4</v>
      </c>
      <c r="Y77">
        <f t="shared" ref="Y77:AI77" si="113">BB31</f>
        <v>6</v>
      </c>
      <c r="Z77">
        <f t="shared" si="113"/>
        <v>2</v>
      </c>
      <c r="AA77">
        <f t="shared" si="113"/>
        <v>0</v>
      </c>
      <c r="AB77">
        <f t="shared" si="113"/>
        <v>0</v>
      </c>
      <c r="AC77">
        <f t="shared" si="113"/>
        <v>0</v>
      </c>
      <c r="AD77">
        <f t="shared" si="113"/>
        <v>0</v>
      </c>
      <c r="AE77">
        <f t="shared" si="113"/>
        <v>0</v>
      </c>
      <c r="AF77">
        <f t="shared" si="113"/>
        <v>0</v>
      </c>
      <c r="AG77">
        <f t="shared" si="113"/>
        <v>0</v>
      </c>
      <c r="AH77">
        <f t="shared" si="113"/>
        <v>0</v>
      </c>
      <c r="AI77">
        <f t="shared" si="113"/>
        <v>0</v>
      </c>
      <c r="AL77">
        <f>BN27</f>
        <v>0</v>
      </c>
      <c r="AM77">
        <f t="shared" ref="AM77:AW77" si="114">BO27</f>
        <v>0</v>
      </c>
      <c r="AN77">
        <f t="shared" si="114"/>
        <v>0</v>
      </c>
      <c r="AO77">
        <f t="shared" si="114"/>
        <v>0</v>
      </c>
      <c r="AP77">
        <f t="shared" si="114"/>
        <v>0</v>
      </c>
      <c r="AQ77">
        <f t="shared" si="114"/>
        <v>0</v>
      </c>
      <c r="AR77">
        <f t="shared" si="114"/>
        <v>0</v>
      </c>
      <c r="AS77">
        <f t="shared" si="114"/>
        <v>0</v>
      </c>
      <c r="AT77">
        <f t="shared" si="114"/>
        <v>0</v>
      </c>
      <c r="AU77">
        <f t="shared" si="114"/>
        <v>0</v>
      </c>
      <c r="AV77">
        <f t="shared" si="114"/>
        <v>0</v>
      </c>
      <c r="AW77">
        <f t="shared" si="114"/>
        <v>0</v>
      </c>
      <c r="BA77" s="189">
        <f t="shared" si="92"/>
        <v>14</v>
      </c>
      <c r="BB77" s="189">
        <f t="shared" si="80"/>
        <v>14</v>
      </c>
      <c r="BC77" s="189">
        <f t="shared" si="81"/>
        <v>3</v>
      </c>
      <c r="BD77" s="189">
        <f t="shared" si="82"/>
        <v>0</v>
      </c>
      <c r="BE77" s="189">
        <f t="shared" si="83"/>
        <v>0</v>
      </c>
      <c r="BF77" s="189">
        <f t="shared" si="84"/>
        <v>0</v>
      </c>
      <c r="BG77" s="189">
        <f t="shared" si="85"/>
        <v>0</v>
      </c>
      <c r="BH77" s="189">
        <f t="shared" si="86"/>
        <v>0</v>
      </c>
      <c r="BI77" s="189">
        <f t="shared" si="87"/>
        <v>0</v>
      </c>
      <c r="BJ77" s="189">
        <f t="shared" si="88"/>
        <v>0</v>
      </c>
      <c r="BK77" s="189">
        <f t="shared" si="91"/>
        <v>0</v>
      </c>
      <c r="BL77" s="189">
        <f t="shared" si="90"/>
        <v>0</v>
      </c>
      <c r="BM77" s="71"/>
      <c r="BN77" s="191">
        <v>0</v>
      </c>
      <c r="BO77" s="191">
        <v>0</v>
      </c>
      <c r="BP77" s="191">
        <v>0</v>
      </c>
      <c r="BQ77" s="191">
        <v>0</v>
      </c>
      <c r="BR77" s="191">
        <v>0</v>
      </c>
      <c r="BS77" s="191">
        <v>0</v>
      </c>
      <c r="BT77" s="191">
        <v>0</v>
      </c>
      <c r="BU77" s="191">
        <v>0</v>
      </c>
      <c r="BV77" s="191">
        <v>0</v>
      </c>
      <c r="BW77" s="191">
        <v>0</v>
      </c>
      <c r="BX77" s="191">
        <v>0</v>
      </c>
      <c r="BY77" s="191">
        <v>0</v>
      </c>
      <c r="CA77" s="190">
        <v>0</v>
      </c>
      <c r="CB77" s="190">
        <v>1</v>
      </c>
      <c r="CC77" s="190">
        <v>0</v>
      </c>
      <c r="CD77" s="190">
        <v>0</v>
      </c>
      <c r="CE77" s="190">
        <v>0</v>
      </c>
      <c r="CF77" s="190">
        <v>0</v>
      </c>
      <c r="CG77" s="190">
        <v>0</v>
      </c>
      <c r="CH77" s="190">
        <v>0</v>
      </c>
      <c r="CI77" s="190">
        <v>0</v>
      </c>
      <c r="CJ77" s="190">
        <v>0</v>
      </c>
      <c r="CK77" s="190">
        <v>0</v>
      </c>
      <c r="CL77" s="190">
        <v>0</v>
      </c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</row>
    <row r="78" spans="1:124" ht="13" x14ac:dyDescent="0.3">
      <c r="A78" s="27" t="s">
        <v>34</v>
      </c>
      <c r="B78" s="195">
        <f t="shared" si="93"/>
        <v>8</v>
      </c>
      <c r="C78" s="201">
        <f t="shared" si="111"/>
        <v>0</v>
      </c>
      <c r="D78" s="195">
        <f t="shared" si="94"/>
        <v>3</v>
      </c>
      <c r="E78" s="201">
        <f t="shared" si="95"/>
        <v>0</v>
      </c>
      <c r="F78" s="195">
        <f t="shared" si="96"/>
        <v>0</v>
      </c>
      <c r="G78" s="201">
        <f t="shared" si="97"/>
        <v>0</v>
      </c>
      <c r="H78" s="195">
        <f t="shared" si="98"/>
        <v>0</v>
      </c>
      <c r="I78" s="201">
        <f t="shared" si="99"/>
        <v>0</v>
      </c>
      <c r="J78" s="195">
        <f t="shared" si="100"/>
        <v>0</v>
      </c>
      <c r="K78" s="201">
        <f t="shared" si="101"/>
        <v>0</v>
      </c>
      <c r="L78" s="195">
        <f t="shared" si="102"/>
        <v>0</v>
      </c>
      <c r="M78" s="201">
        <f t="shared" si="103"/>
        <v>0</v>
      </c>
      <c r="N78" s="195">
        <f t="shared" si="104"/>
        <v>0</v>
      </c>
      <c r="O78" s="201">
        <f t="shared" si="105"/>
        <v>0</v>
      </c>
      <c r="P78" s="195">
        <f t="shared" si="106"/>
        <v>0</v>
      </c>
      <c r="Q78" s="201">
        <f t="shared" si="107"/>
        <v>0</v>
      </c>
      <c r="R78" s="195">
        <f t="shared" si="108"/>
        <v>0</v>
      </c>
      <c r="S78" s="201">
        <f t="shared" si="109"/>
        <v>0</v>
      </c>
      <c r="T78" s="195">
        <f t="shared" si="110"/>
        <v>11</v>
      </c>
      <c r="U78" s="201">
        <f t="shared" si="112"/>
        <v>0</v>
      </c>
      <c r="V78" s="26"/>
      <c r="W78" s="4"/>
      <c r="X78">
        <f>BA32</f>
        <v>1</v>
      </c>
      <c r="Y78">
        <f t="shared" ref="Y78:AI78" si="115">BB32</f>
        <v>1</v>
      </c>
      <c r="Z78">
        <f t="shared" si="115"/>
        <v>1</v>
      </c>
      <c r="AA78">
        <f t="shared" si="115"/>
        <v>0</v>
      </c>
      <c r="AB78">
        <f t="shared" si="115"/>
        <v>0</v>
      </c>
      <c r="AC78">
        <f t="shared" si="115"/>
        <v>0</v>
      </c>
      <c r="AD78">
        <f t="shared" si="115"/>
        <v>0</v>
      </c>
      <c r="AE78">
        <f t="shared" si="115"/>
        <v>0</v>
      </c>
      <c r="AF78">
        <f t="shared" si="115"/>
        <v>0</v>
      </c>
      <c r="AG78">
        <f t="shared" si="115"/>
        <v>0</v>
      </c>
      <c r="AH78">
        <f t="shared" si="115"/>
        <v>0</v>
      </c>
      <c r="AI78">
        <f t="shared" si="115"/>
        <v>0</v>
      </c>
      <c r="AL78">
        <f t="shared" ref="AL78:AL97" si="116">BN28</f>
        <v>0</v>
      </c>
      <c r="AM78">
        <f t="shared" ref="AM78:AM97" si="117">BO28</f>
        <v>0</v>
      </c>
      <c r="AN78">
        <f t="shared" ref="AN78:AN97" si="118">BP28</f>
        <v>0</v>
      </c>
      <c r="AO78">
        <f t="shared" ref="AO78:AO97" si="119">BQ28</f>
        <v>0</v>
      </c>
      <c r="AP78">
        <f t="shared" ref="AP78:AP97" si="120">BR28</f>
        <v>0</v>
      </c>
      <c r="AQ78">
        <f t="shared" ref="AQ78:AQ97" si="121">BS28</f>
        <v>0</v>
      </c>
      <c r="AR78">
        <f t="shared" ref="AR78:AR97" si="122">BT28</f>
        <v>0</v>
      </c>
      <c r="AS78">
        <f t="shared" ref="AS78:AS97" si="123">BU28</f>
        <v>0</v>
      </c>
      <c r="AT78">
        <f t="shared" ref="AT78:AT97" si="124">BV28</f>
        <v>0</v>
      </c>
      <c r="AU78">
        <f t="shared" ref="AU78:AU97" si="125">BW28</f>
        <v>0</v>
      </c>
      <c r="AV78">
        <f t="shared" ref="AV78:AV97" si="126">BX28</f>
        <v>0</v>
      </c>
      <c r="AW78">
        <f t="shared" ref="AW78:AW97" si="127">BY28</f>
        <v>0</v>
      </c>
      <c r="BA78" s="189">
        <f t="shared" si="92"/>
        <v>6</v>
      </c>
      <c r="BB78" s="189">
        <f t="shared" si="80"/>
        <v>8</v>
      </c>
      <c r="BC78" s="189">
        <f t="shared" si="81"/>
        <v>1</v>
      </c>
      <c r="BD78" s="189">
        <f t="shared" si="82"/>
        <v>1</v>
      </c>
      <c r="BE78" s="189">
        <f t="shared" si="83"/>
        <v>0</v>
      </c>
      <c r="BF78" s="189">
        <f t="shared" si="84"/>
        <v>0</v>
      </c>
      <c r="BG78" s="189">
        <f t="shared" si="85"/>
        <v>0</v>
      </c>
      <c r="BH78" s="189">
        <f t="shared" si="86"/>
        <v>0</v>
      </c>
      <c r="BI78" s="189">
        <f t="shared" si="87"/>
        <v>0</v>
      </c>
      <c r="BJ78" s="189">
        <f t="shared" si="88"/>
        <v>0</v>
      </c>
      <c r="BK78" s="189">
        <f t="shared" si="91"/>
        <v>0</v>
      </c>
      <c r="BL78" s="189">
        <f t="shared" si="90"/>
        <v>0</v>
      </c>
      <c r="BM78" s="71"/>
      <c r="BN78" s="191">
        <v>0</v>
      </c>
      <c r="BO78" s="191">
        <v>0</v>
      </c>
      <c r="BP78" s="191">
        <v>0</v>
      </c>
      <c r="BQ78" s="191">
        <v>0</v>
      </c>
      <c r="BR78" s="191">
        <v>0</v>
      </c>
      <c r="BS78" s="191">
        <v>0</v>
      </c>
      <c r="BT78" s="191">
        <v>0</v>
      </c>
      <c r="BU78" s="191">
        <v>0</v>
      </c>
      <c r="BV78" s="191">
        <v>0</v>
      </c>
      <c r="BW78" s="191">
        <v>0</v>
      </c>
      <c r="BX78" s="191">
        <v>0</v>
      </c>
      <c r="BY78" s="191">
        <v>0</v>
      </c>
      <c r="CA78" s="190">
        <v>0</v>
      </c>
      <c r="CB78" s="190">
        <v>0</v>
      </c>
      <c r="CC78" s="190">
        <v>0</v>
      </c>
      <c r="CD78" s="190">
        <v>0</v>
      </c>
      <c r="CE78" s="190">
        <v>0</v>
      </c>
      <c r="CF78" s="190">
        <v>0</v>
      </c>
      <c r="CG78" s="190">
        <v>0</v>
      </c>
      <c r="CH78" s="190">
        <v>0</v>
      </c>
      <c r="CI78" s="190">
        <v>0</v>
      </c>
      <c r="CJ78" s="190">
        <v>0</v>
      </c>
      <c r="CK78" s="190">
        <v>0</v>
      </c>
      <c r="CL78" s="190">
        <v>0</v>
      </c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</row>
    <row r="79" spans="1:124" ht="13.5" thickBot="1" x14ac:dyDescent="0.35">
      <c r="A79" s="27" t="s">
        <v>35</v>
      </c>
      <c r="B79" s="195">
        <f t="shared" si="93"/>
        <v>7</v>
      </c>
      <c r="C79" s="201">
        <f t="shared" si="111"/>
        <v>1</v>
      </c>
      <c r="D79" s="195">
        <f t="shared" si="94"/>
        <v>10</v>
      </c>
      <c r="E79" s="201">
        <f t="shared" si="95"/>
        <v>0</v>
      </c>
      <c r="F79" s="195">
        <f t="shared" si="96"/>
        <v>1</v>
      </c>
      <c r="G79" s="201">
        <f t="shared" si="97"/>
        <v>0</v>
      </c>
      <c r="H79" s="195">
        <f t="shared" si="98"/>
        <v>0</v>
      </c>
      <c r="I79" s="201">
        <f t="shared" si="99"/>
        <v>0</v>
      </c>
      <c r="J79" s="195">
        <f t="shared" si="100"/>
        <v>0</v>
      </c>
      <c r="K79" s="201">
        <f t="shared" si="101"/>
        <v>0</v>
      </c>
      <c r="L79" s="195">
        <f t="shared" si="102"/>
        <v>0</v>
      </c>
      <c r="M79" s="201">
        <f t="shared" si="103"/>
        <v>0</v>
      </c>
      <c r="N79" s="195">
        <f t="shared" si="104"/>
        <v>0</v>
      </c>
      <c r="O79" s="201">
        <f t="shared" si="105"/>
        <v>0</v>
      </c>
      <c r="P79" s="195">
        <f t="shared" si="106"/>
        <v>0</v>
      </c>
      <c r="Q79" s="201">
        <f t="shared" si="107"/>
        <v>0</v>
      </c>
      <c r="R79" s="195">
        <f t="shared" si="108"/>
        <v>0</v>
      </c>
      <c r="S79" s="201">
        <f t="shared" si="109"/>
        <v>0</v>
      </c>
      <c r="T79" s="195">
        <f t="shared" si="110"/>
        <v>18</v>
      </c>
      <c r="U79" s="201">
        <f t="shared" si="112"/>
        <v>1</v>
      </c>
      <c r="V79" s="26"/>
      <c r="W79" s="4"/>
      <c r="X79">
        <f t="shared" ref="X79:X97" si="128">BA34</f>
        <v>1</v>
      </c>
      <c r="Y79">
        <f t="shared" ref="Y79:Y97" si="129">BB34</f>
        <v>2</v>
      </c>
      <c r="Z79">
        <f t="shared" ref="Z79:Z97" si="130">BC34</f>
        <v>0</v>
      </c>
      <c r="AA79">
        <f t="shared" ref="AA79:AA97" si="131">BD34</f>
        <v>0</v>
      </c>
      <c r="AB79">
        <f t="shared" ref="AB79:AB97" si="132">BE34</f>
        <v>0</v>
      </c>
      <c r="AC79">
        <f t="shared" ref="AC79:AC97" si="133">BF34</f>
        <v>0</v>
      </c>
      <c r="AD79">
        <f t="shared" ref="AD79:AD97" si="134">BG34</f>
        <v>0</v>
      </c>
      <c r="AE79">
        <f t="shared" ref="AE79:AE97" si="135">BH34</f>
        <v>0</v>
      </c>
      <c r="AF79">
        <f t="shared" ref="AF79:AF97" si="136">BI34</f>
        <v>0</v>
      </c>
      <c r="AG79">
        <f t="shared" ref="AG79:AG97" si="137">BJ34</f>
        <v>0</v>
      </c>
      <c r="AH79">
        <f t="shared" ref="AH79:AH97" si="138">BK34</f>
        <v>0</v>
      </c>
      <c r="AI79">
        <f t="shared" ref="AI79:AI97" si="139">BL34</f>
        <v>0</v>
      </c>
      <c r="AL79">
        <f t="shared" si="116"/>
        <v>0</v>
      </c>
      <c r="AM79">
        <f t="shared" si="117"/>
        <v>0</v>
      </c>
      <c r="AN79">
        <f t="shared" si="118"/>
        <v>0</v>
      </c>
      <c r="AO79">
        <f t="shared" si="119"/>
        <v>0</v>
      </c>
      <c r="AP79">
        <f t="shared" si="120"/>
        <v>0</v>
      </c>
      <c r="AQ79">
        <f t="shared" si="121"/>
        <v>0</v>
      </c>
      <c r="AR79">
        <f t="shared" si="122"/>
        <v>0</v>
      </c>
      <c r="AS79">
        <f t="shared" si="123"/>
        <v>0</v>
      </c>
      <c r="AT79">
        <f t="shared" si="124"/>
        <v>0</v>
      </c>
      <c r="AU79">
        <f t="shared" si="125"/>
        <v>0</v>
      </c>
      <c r="AV79">
        <f t="shared" si="126"/>
        <v>0</v>
      </c>
      <c r="AW79">
        <f t="shared" si="127"/>
        <v>0</v>
      </c>
      <c r="BA79" s="189">
        <f t="shared" si="92"/>
        <v>8</v>
      </c>
      <c r="BB79" s="189">
        <f t="shared" si="80"/>
        <v>14</v>
      </c>
      <c r="BC79" s="189">
        <f t="shared" si="81"/>
        <v>4</v>
      </c>
      <c r="BD79" s="189">
        <f t="shared" si="82"/>
        <v>0</v>
      </c>
      <c r="BE79" s="189">
        <f t="shared" si="83"/>
        <v>0</v>
      </c>
      <c r="BF79" s="189">
        <f t="shared" si="84"/>
        <v>0</v>
      </c>
      <c r="BG79" s="189">
        <f t="shared" si="85"/>
        <v>0</v>
      </c>
      <c r="BH79" s="189">
        <f t="shared" si="86"/>
        <v>0</v>
      </c>
      <c r="BI79" s="189">
        <f t="shared" si="87"/>
        <v>0</v>
      </c>
      <c r="BJ79" s="189">
        <f t="shared" si="88"/>
        <v>0</v>
      </c>
      <c r="BK79" s="189">
        <f t="shared" si="91"/>
        <v>0</v>
      </c>
      <c r="BL79" s="189">
        <f t="shared" si="90"/>
        <v>0</v>
      </c>
      <c r="BM79" s="71"/>
      <c r="BN79" s="191">
        <v>0</v>
      </c>
      <c r="BO79" s="191">
        <v>0</v>
      </c>
      <c r="BP79" s="191">
        <v>0</v>
      </c>
      <c r="BQ79" s="191">
        <v>0</v>
      </c>
      <c r="BR79" s="191">
        <v>0</v>
      </c>
      <c r="BS79" s="191">
        <v>0</v>
      </c>
      <c r="BT79" s="191">
        <v>0</v>
      </c>
      <c r="BU79" s="191">
        <v>0</v>
      </c>
      <c r="BV79" s="191">
        <v>0</v>
      </c>
      <c r="BW79" s="191">
        <v>0</v>
      </c>
      <c r="BX79" s="191">
        <v>0</v>
      </c>
      <c r="BY79" s="191">
        <v>0</v>
      </c>
      <c r="CA79" s="190">
        <v>0</v>
      </c>
      <c r="CB79" s="190">
        <v>4</v>
      </c>
      <c r="CC79" s="190">
        <v>0</v>
      </c>
      <c r="CD79" s="190">
        <v>0</v>
      </c>
      <c r="CE79" s="190">
        <v>0</v>
      </c>
      <c r="CF79" s="190">
        <v>0</v>
      </c>
      <c r="CG79" s="190">
        <v>0</v>
      </c>
      <c r="CH79" s="190">
        <v>0</v>
      </c>
      <c r="CI79" s="190">
        <v>0</v>
      </c>
      <c r="CJ79" s="190">
        <v>0</v>
      </c>
      <c r="CK79" s="190">
        <v>0</v>
      </c>
      <c r="CL79" s="190"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</row>
    <row r="80" spans="1:124" ht="13.5" thickBot="1" x14ac:dyDescent="0.35">
      <c r="A80" s="27" t="s">
        <v>36</v>
      </c>
      <c r="B80" s="195">
        <f t="shared" si="93"/>
        <v>16</v>
      </c>
      <c r="C80" s="201">
        <f t="shared" si="111"/>
        <v>0</v>
      </c>
      <c r="D80" s="195">
        <f t="shared" si="94"/>
        <v>8</v>
      </c>
      <c r="E80" s="201">
        <f t="shared" si="95"/>
        <v>0</v>
      </c>
      <c r="F80" s="195">
        <f t="shared" si="96"/>
        <v>1</v>
      </c>
      <c r="G80" s="201">
        <f t="shared" si="97"/>
        <v>0</v>
      </c>
      <c r="H80" s="195">
        <f t="shared" si="98"/>
        <v>0</v>
      </c>
      <c r="I80" s="201">
        <f t="shared" si="99"/>
        <v>0</v>
      </c>
      <c r="J80" s="195">
        <f t="shared" si="100"/>
        <v>0</v>
      </c>
      <c r="K80" s="201">
        <f t="shared" si="101"/>
        <v>0</v>
      </c>
      <c r="L80" s="195">
        <f t="shared" si="102"/>
        <v>0</v>
      </c>
      <c r="M80" s="201">
        <f t="shared" si="103"/>
        <v>0</v>
      </c>
      <c r="N80" s="195">
        <f t="shared" si="104"/>
        <v>0</v>
      </c>
      <c r="O80" s="201">
        <f t="shared" si="105"/>
        <v>0</v>
      </c>
      <c r="P80" s="195">
        <f t="shared" si="106"/>
        <v>0</v>
      </c>
      <c r="Q80" s="201">
        <f t="shared" si="107"/>
        <v>0</v>
      </c>
      <c r="R80" s="195">
        <f t="shared" si="108"/>
        <v>0</v>
      </c>
      <c r="S80" s="201">
        <f t="shared" si="109"/>
        <v>0</v>
      </c>
      <c r="T80" s="195">
        <f t="shared" si="110"/>
        <v>25</v>
      </c>
      <c r="U80" s="201">
        <f t="shared" si="112"/>
        <v>0</v>
      </c>
      <c r="V80" s="26"/>
      <c r="W80" s="4"/>
      <c r="X80">
        <f t="shared" si="128"/>
        <v>0</v>
      </c>
      <c r="Y80">
        <f t="shared" si="129"/>
        <v>0</v>
      </c>
      <c r="Z80">
        <f t="shared" si="130"/>
        <v>0</v>
      </c>
      <c r="AA80">
        <f t="shared" si="131"/>
        <v>0</v>
      </c>
      <c r="AB80">
        <f t="shared" si="132"/>
        <v>0</v>
      </c>
      <c r="AC80">
        <f t="shared" si="133"/>
        <v>0</v>
      </c>
      <c r="AD80">
        <f t="shared" si="134"/>
        <v>0</v>
      </c>
      <c r="AE80">
        <f t="shared" si="135"/>
        <v>0</v>
      </c>
      <c r="AF80">
        <f t="shared" si="136"/>
        <v>0</v>
      </c>
      <c r="AG80">
        <f t="shared" si="137"/>
        <v>0</v>
      </c>
      <c r="AH80">
        <f t="shared" si="138"/>
        <v>0</v>
      </c>
      <c r="AI80">
        <f t="shared" si="139"/>
        <v>0</v>
      </c>
      <c r="AL80">
        <f t="shared" si="116"/>
        <v>0</v>
      </c>
      <c r="AM80">
        <f t="shared" si="117"/>
        <v>0</v>
      </c>
      <c r="AN80">
        <f t="shared" si="118"/>
        <v>0</v>
      </c>
      <c r="AO80">
        <f t="shared" si="119"/>
        <v>0</v>
      </c>
      <c r="AP80">
        <f t="shared" si="120"/>
        <v>0</v>
      </c>
      <c r="AQ80">
        <f t="shared" si="121"/>
        <v>0</v>
      </c>
      <c r="AR80">
        <f t="shared" si="122"/>
        <v>0</v>
      </c>
      <c r="AS80">
        <f t="shared" si="123"/>
        <v>0</v>
      </c>
      <c r="AT80">
        <f t="shared" si="124"/>
        <v>0</v>
      </c>
      <c r="AU80">
        <f t="shared" si="125"/>
        <v>0</v>
      </c>
      <c r="AV80">
        <f t="shared" si="126"/>
        <v>0</v>
      </c>
      <c r="AW80">
        <f t="shared" si="127"/>
        <v>0</v>
      </c>
      <c r="AZ80" s="68" t="s">
        <v>79</v>
      </c>
      <c r="BA80" s="190">
        <f>BN75+CA75</f>
        <v>6</v>
      </c>
      <c r="BB80" s="190">
        <f t="shared" si="80"/>
        <v>6</v>
      </c>
      <c r="BC80" s="190">
        <f t="shared" si="81"/>
        <v>0</v>
      </c>
      <c r="BD80" s="190">
        <f t="shared" si="82"/>
        <v>0</v>
      </c>
      <c r="BE80" s="190">
        <f t="shared" si="83"/>
        <v>0</v>
      </c>
      <c r="BF80" s="190">
        <f t="shared" si="84"/>
        <v>0</v>
      </c>
      <c r="BG80" s="190">
        <f t="shared" si="85"/>
        <v>0</v>
      </c>
      <c r="BH80" s="190">
        <f t="shared" si="86"/>
        <v>0</v>
      </c>
      <c r="BI80" s="190">
        <f t="shared" si="87"/>
        <v>0</v>
      </c>
      <c r="BJ80" s="190">
        <f t="shared" si="88"/>
        <v>0</v>
      </c>
      <c r="BK80" s="190">
        <f t="shared" si="91"/>
        <v>0</v>
      </c>
      <c r="BL80" s="190">
        <f t="shared" si="90"/>
        <v>0</v>
      </c>
      <c r="BM80" s="71"/>
      <c r="BN80" s="191">
        <v>0</v>
      </c>
      <c r="BO80" s="191">
        <v>0</v>
      </c>
      <c r="BP80" s="191">
        <v>0</v>
      </c>
      <c r="BQ80" s="191">
        <v>0</v>
      </c>
      <c r="BR80" s="191">
        <v>0</v>
      </c>
      <c r="BS80" s="191">
        <v>0</v>
      </c>
      <c r="BT80" s="191">
        <v>0</v>
      </c>
      <c r="BU80" s="191">
        <v>0</v>
      </c>
      <c r="BV80" s="191">
        <v>0</v>
      </c>
      <c r="BW80" s="191">
        <v>0</v>
      </c>
      <c r="BX80" s="191">
        <v>0</v>
      </c>
      <c r="BY80" s="191">
        <v>0</v>
      </c>
      <c r="CA80" s="190">
        <v>3</v>
      </c>
      <c r="CB80" s="190">
        <v>2</v>
      </c>
      <c r="CC80" s="190">
        <v>0</v>
      </c>
      <c r="CD80" s="190">
        <v>0</v>
      </c>
      <c r="CE80" s="190">
        <v>0</v>
      </c>
      <c r="CF80" s="190">
        <v>0</v>
      </c>
      <c r="CG80" s="190">
        <v>0</v>
      </c>
      <c r="CH80" s="190">
        <v>0</v>
      </c>
      <c r="CI80" s="190">
        <v>0</v>
      </c>
      <c r="CJ80" s="190">
        <v>0</v>
      </c>
      <c r="CK80" s="190">
        <v>0</v>
      </c>
      <c r="CL80" s="190">
        <v>0</v>
      </c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</row>
    <row r="81" spans="1:124" ht="13" x14ac:dyDescent="0.3">
      <c r="A81" s="27" t="s">
        <v>37</v>
      </c>
      <c r="B81" s="195">
        <f t="shared" si="93"/>
        <v>19</v>
      </c>
      <c r="C81" s="201">
        <f t="shared" si="111"/>
        <v>0</v>
      </c>
      <c r="D81" s="195">
        <f t="shared" si="94"/>
        <v>12</v>
      </c>
      <c r="E81" s="201">
        <f t="shared" si="95"/>
        <v>0</v>
      </c>
      <c r="F81" s="195">
        <f t="shared" si="96"/>
        <v>1</v>
      </c>
      <c r="G81" s="201">
        <f t="shared" si="97"/>
        <v>0</v>
      </c>
      <c r="H81" s="195">
        <f t="shared" si="98"/>
        <v>0</v>
      </c>
      <c r="I81" s="201">
        <f t="shared" si="99"/>
        <v>0</v>
      </c>
      <c r="J81" s="195">
        <f t="shared" si="100"/>
        <v>0</v>
      </c>
      <c r="K81" s="201">
        <f t="shared" si="101"/>
        <v>0</v>
      </c>
      <c r="L81" s="195">
        <f t="shared" si="102"/>
        <v>0</v>
      </c>
      <c r="M81" s="201">
        <f t="shared" si="103"/>
        <v>0</v>
      </c>
      <c r="N81" s="195">
        <f t="shared" si="104"/>
        <v>0</v>
      </c>
      <c r="O81" s="201">
        <f t="shared" si="105"/>
        <v>0</v>
      </c>
      <c r="P81" s="195">
        <f t="shared" si="106"/>
        <v>0</v>
      </c>
      <c r="Q81" s="201">
        <f t="shared" si="107"/>
        <v>0</v>
      </c>
      <c r="R81" s="195">
        <f t="shared" si="108"/>
        <v>0</v>
      </c>
      <c r="S81" s="201">
        <f t="shared" si="109"/>
        <v>0</v>
      </c>
      <c r="T81" s="195">
        <f>SUM(B81,D81,F81,H81,J81,L81,N81,P81,R81,)</f>
        <v>32</v>
      </c>
      <c r="U81" s="201">
        <f t="shared" si="112"/>
        <v>0</v>
      </c>
      <c r="V81" s="26"/>
      <c r="W81" s="4"/>
      <c r="X81">
        <f t="shared" si="128"/>
        <v>3</v>
      </c>
      <c r="Y81">
        <f t="shared" si="129"/>
        <v>0</v>
      </c>
      <c r="Z81">
        <f t="shared" si="130"/>
        <v>0</v>
      </c>
      <c r="AA81">
        <f t="shared" si="131"/>
        <v>0</v>
      </c>
      <c r="AB81">
        <f t="shared" si="132"/>
        <v>0</v>
      </c>
      <c r="AC81">
        <f t="shared" si="133"/>
        <v>0</v>
      </c>
      <c r="AD81">
        <f t="shared" si="134"/>
        <v>0</v>
      </c>
      <c r="AE81">
        <f t="shared" si="135"/>
        <v>0</v>
      </c>
      <c r="AF81">
        <f t="shared" si="136"/>
        <v>0</v>
      </c>
      <c r="AG81">
        <f t="shared" si="137"/>
        <v>0</v>
      </c>
      <c r="AH81">
        <f t="shared" si="138"/>
        <v>0</v>
      </c>
      <c r="AI81">
        <f t="shared" si="139"/>
        <v>0</v>
      </c>
      <c r="AL81">
        <f t="shared" si="116"/>
        <v>0</v>
      </c>
      <c r="AM81">
        <f t="shared" si="117"/>
        <v>0</v>
      </c>
      <c r="AN81">
        <f t="shared" si="118"/>
        <v>0</v>
      </c>
      <c r="AO81">
        <f t="shared" si="119"/>
        <v>0</v>
      </c>
      <c r="AP81">
        <f t="shared" si="120"/>
        <v>0</v>
      </c>
      <c r="AQ81">
        <f t="shared" si="121"/>
        <v>0</v>
      </c>
      <c r="AR81">
        <f t="shared" si="122"/>
        <v>0</v>
      </c>
      <c r="AS81">
        <f t="shared" si="123"/>
        <v>0</v>
      </c>
      <c r="AT81">
        <f t="shared" si="124"/>
        <v>0</v>
      </c>
      <c r="AU81">
        <f t="shared" si="125"/>
        <v>0</v>
      </c>
      <c r="AV81">
        <f t="shared" si="126"/>
        <v>0</v>
      </c>
      <c r="AW81">
        <f t="shared" si="127"/>
        <v>0</v>
      </c>
      <c r="BA81" s="190">
        <f t="shared" ref="BA81:BA97" si="140">BN76+CA76</f>
        <v>3</v>
      </c>
      <c r="BB81" s="190">
        <f t="shared" si="80"/>
        <v>1</v>
      </c>
      <c r="BC81" s="190">
        <f t="shared" si="81"/>
        <v>1</v>
      </c>
      <c r="BD81" s="190">
        <f t="shared" si="82"/>
        <v>0</v>
      </c>
      <c r="BE81" s="190">
        <f t="shared" si="83"/>
        <v>0</v>
      </c>
      <c r="BF81" s="190">
        <f t="shared" si="84"/>
        <v>0</v>
      </c>
      <c r="BG81" s="190">
        <f t="shared" si="85"/>
        <v>0</v>
      </c>
      <c r="BH81" s="190">
        <f t="shared" si="86"/>
        <v>0</v>
      </c>
      <c r="BI81" s="190">
        <f t="shared" si="87"/>
        <v>0</v>
      </c>
      <c r="BJ81" s="190">
        <f t="shared" si="88"/>
        <v>0</v>
      </c>
      <c r="BK81" s="190">
        <f t="shared" si="91"/>
        <v>0</v>
      </c>
      <c r="BL81" s="190">
        <f t="shared" si="90"/>
        <v>0</v>
      </c>
      <c r="BM81" s="71"/>
      <c r="BN81" s="191">
        <v>0</v>
      </c>
      <c r="BO81" s="191">
        <v>0</v>
      </c>
      <c r="BP81" s="191">
        <v>0</v>
      </c>
      <c r="BQ81" s="191">
        <v>0</v>
      </c>
      <c r="BR81" s="191">
        <v>0</v>
      </c>
      <c r="BS81" s="191">
        <v>0</v>
      </c>
      <c r="BT81" s="191">
        <v>0</v>
      </c>
      <c r="BU81" s="191">
        <v>0</v>
      </c>
      <c r="BV81" s="191">
        <v>0</v>
      </c>
      <c r="BW81" s="191">
        <v>0</v>
      </c>
      <c r="BX81" s="191">
        <v>0</v>
      </c>
      <c r="BY81" s="191">
        <v>0</v>
      </c>
      <c r="CA81" s="190">
        <v>2</v>
      </c>
      <c r="CB81" s="190">
        <v>8</v>
      </c>
      <c r="CC81" s="190">
        <v>0</v>
      </c>
      <c r="CD81" s="190">
        <v>0</v>
      </c>
      <c r="CE81" s="190">
        <v>0</v>
      </c>
      <c r="CF81" s="190">
        <v>0</v>
      </c>
      <c r="CG81" s="190">
        <v>0</v>
      </c>
      <c r="CH81" s="190">
        <v>0</v>
      </c>
      <c r="CI81" s="190">
        <v>0</v>
      </c>
      <c r="CJ81" s="190">
        <v>0</v>
      </c>
      <c r="CK81" s="190">
        <v>0</v>
      </c>
      <c r="CL81" s="190">
        <v>0</v>
      </c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</row>
    <row r="82" spans="1:124" ht="13" x14ac:dyDescent="0.3">
      <c r="A82" s="27" t="s">
        <v>38</v>
      </c>
      <c r="B82" s="195">
        <f t="shared" si="93"/>
        <v>17</v>
      </c>
      <c r="C82" s="201">
        <f t="shared" si="111"/>
        <v>0</v>
      </c>
      <c r="D82" s="195">
        <f t="shared" si="94"/>
        <v>14</v>
      </c>
      <c r="E82" s="201">
        <f t="shared" si="95"/>
        <v>0</v>
      </c>
      <c r="F82" s="195">
        <f t="shared" si="96"/>
        <v>1</v>
      </c>
      <c r="G82" s="201">
        <f t="shared" si="97"/>
        <v>0</v>
      </c>
      <c r="H82" s="195">
        <f t="shared" si="98"/>
        <v>0</v>
      </c>
      <c r="I82" s="201">
        <f t="shared" si="99"/>
        <v>0</v>
      </c>
      <c r="J82" s="195">
        <f t="shared" si="100"/>
        <v>0</v>
      </c>
      <c r="K82" s="201">
        <f t="shared" si="101"/>
        <v>0</v>
      </c>
      <c r="L82" s="195">
        <f t="shared" si="102"/>
        <v>0</v>
      </c>
      <c r="M82" s="201">
        <f t="shared" si="103"/>
        <v>0</v>
      </c>
      <c r="N82" s="195">
        <f t="shared" si="104"/>
        <v>0</v>
      </c>
      <c r="O82" s="201">
        <f t="shared" si="105"/>
        <v>0</v>
      </c>
      <c r="P82" s="195">
        <f t="shared" si="106"/>
        <v>0</v>
      </c>
      <c r="Q82" s="201">
        <f t="shared" si="107"/>
        <v>0</v>
      </c>
      <c r="R82" s="195">
        <f t="shared" si="108"/>
        <v>0</v>
      </c>
      <c r="S82" s="201">
        <f t="shared" si="109"/>
        <v>0</v>
      </c>
      <c r="T82" s="195">
        <f t="shared" si="110"/>
        <v>32</v>
      </c>
      <c r="U82" s="201">
        <f t="shared" si="112"/>
        <v>0</v>
      </c>
      <c r="V82" s="26"/>
      <c r="W82" s="4"/>
      <c r="X82">
        <f t="shared" si="128"/>
        <v>8</v>
      </c>
      <c r="Y82">
        <f t="shared" si="129"/>
        <v>3</v>
      </c>
      <c r="Z82">
        <f t="shared" si="130"/>
        <v>0</v>
      </c>
      <c r="AA82">
        <f t="shared" si="131"/>
        <v>0</v>
      </c>
      <c r="AB82">
        <f t="shared" si="132"/>
        <v>0</v>
      </c>
      <c r="AC82">
        <f t="shared" si="133"/>
        <v>0</v>
      </c>
      <c r="AD82">
        <f t="shared" si="134"/>
        <v>0</v>
      </c>
      <c r="AE82">
        <f t="shared" si="135"/>
        <v>0</v>
      </c>
      <c r="AF82">
        <f t="shared" si="136"/>
        <v>0</v>
      </c>
      <c r="AG82">
        <f t="shared" si="137"/>
        <v>0</v>
      </c>
      <c r="AH82">
        <f t="shared" si="138"/>
        <v>0</v>
      </c>
      <c r="AI82">
        <f t="shared" si="139"/>
        <v>0</v>
      </c>
      <c r="AL82">
        <f t="shared" si="116"/>
        <v>0</v>
      </c>
      <c r="AM82">
        <f t="shared" si="117"/>
        <v>0</v>
      </c>
      <c r="AN82">
        <f t="shared" si="118"/>
        <v>0</v>
      </c>
      <c r="AO82">
        <f t="shared" si="119"/>
        <v>0</v>
      </c>
      <c r="AP82">
        <f t="shared" si="120"/>
        <v>0</v>
      </c>
      <c r="AQ82">
        <f t="shared" si="121"/>
        <v>0</v>
      </c>
      <c r="AR82">
        <f t="shared" si="122"/>
        <v>0</v>
      </c>
      <c r="AS82">
        <f t="shared" si="123"/>
        <v>0</v>
      </c>
      <c r="AT82">
        <f t="shared" si="124"/>
        <v>0</v>
      </c>
      <c r="AU82">
        <f t="shared" si="125"/>
        <v>0</v>
      </c>
      <c r="AV82">
        <f t="shared" si="126"/>
        <v>0</v>
      </c>
      <c r="AW82">
        <f t="shared" si="127"/>
        <v>0</v>
      </c>
      <c r="BA82" s="190">
        <f t="shared" si="140"/>
        <v>0</v>
      </c>
      <c r="BB82" s="190">
        <f t="shared" si="80"/>
        <v>1</v>
      </c>
      <c r="BC82" s="190">
        <f t="shared" si="81"/>
        <v>0</v>
      </c>
      <c r="BD82" s="190">
        <f t="shared" si="82"/>
        <v>0</v>
      </c>
      <c r="BE82" s="190">
        <f t="shared" si="83"/>
        <v>0</v>
      </c>
      <c r="BF82" s="190">
        <f t="shared" si="84"/>
        <v>0</v>
      </c>
      <c r="BG82" s="190">
        <f t="shared" si="85"/>
        <v>0</v>
      </c>
      <c r="BH82" s="190">
        <f t="shared" si="86"/>
        <v>0</v>
      </c>
      <c r="BI82" s="190">
        <f t="shared" si="87"/>
        <v>0</v>
      </c>
      <c r="BJ82" s="190">
        <f t="shared" si="88"/>
        <v>0</v>
      </c>
      <c r="BK82" s="190">
        <f t="shared" si="91"/>
        <v>0</v>
      </c>
      <c r="BL82" s="190">
        <f t="shared" si="90"/>
        <v>0</v>
      </c>
      <c r="BM82" s="71"/>
      <c r="BN82" s="191">
        <v>0</v>
      </c>
      <c r="BO82" s="191">
        <v>0</v>
      </c>
      <c r="BP82" s="191">
        <v>0</v>
      </c>
      <c r="BQ82" s="191">
        <v>0</v>
      </c>
      <c r="BR82" s="191">
        <v>0</v>
      </c>
      <c r="BS82" s="191">
        <v>0</v>
      </c>
      <c r="BT82" s="191">
        <v>0</v>
      </c>
      <c r="BU82" s="191">
        <v>0</v>
      </c>
      <c r="BV82" s="191">
        <v>0</v>
      </c>
      <c r="BW82" s="191">
        <v>0</v>
      </c>
      <c r="BX82" s="191">
        <v>0</v>
      </c>
      <c r="BY82" s="191">
        <v>0</v>
      </c>
      <c r="CA82" s="190">
        <v>11</v>
      </c>
      <c r="CB82" s="190">
        <v>10</v>
      </c>
      <c r="CC82" s="190">
        <v>3</v>
      </c>
      <c r="CD82" s="190">
        <v>0</v>
      </c>
      <c r="CE82" s="190">
        <v>0</v>
      </c>
      <c r="CF82" s="190">
        <v>0</v>
      </c>
      <c r="CG82" s="190">
        <v>0</v>
      </c>
      <c r="CH82" s="190">
        <v>0</v>
      </c>
      <c r="CI82" s="190">
        <v>0</v>
      </c>
      <c r="CJ82" s="190">
        <v>0</v>
      </c>
      <c r="CK82" s="190">
        <v>0</v>
      </c>
      <c r="CL82" s="190">
        <v>0</v>
      </c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</row>
    <row r="83" spans="1:124" ht="13" x14ac:dyDescent="0.3">
      <c r="A83" s="27" t="s">
        <v>39</v>
      </c>
      <c r="B83" s="195">
        <f t="shared" si="93"/>
        <v>21</v>
      </c>
      <c r="C83" s="201">
        <f t="shared" si="111"/>
        <v>2</v>
      </c>
      <c r="D83" s="195">
        <f t="shared" si="94"/>
        <v>14</v>
      </c>
      <c r="E83" s="201">
        <f t="shared" si="95"/>
        <v>0</v>
      </c>
      <c r="F83" s="195">
        <f t="shared" si="96"/>
        <v>1</v>
      </c>
      <c r="G83" s="201">
        <f t="shared" si="97"/>
        <v>0</v>
      </c>
      <c r="H83" s="195">
        <f t="shared" si="98"/>
        <v>0</v>
      </c>
      <c r="I83" s="201">
        <f t="shared" si="99"/>
        <v>0</v>
      </c>
      <c r="J83" s="195">
        <f t="shared" si="100"/>
        <v>0</v>
      </c>
      <c r="K83" s="201">
        <f t="shared" si="101"/>
        <v>0</v>
      </c>
      <c r="L83" s="195">
        <f t="shared" si="102"/>
        <v>0</v>
      </c>
      <c r="M83" s="201">
        <f t="shared" si="103"/>
        <v>0</v>
      </c>
      <c r="N83" s="195">
        <f t="shared" si="104"/>
        <v>0</v>
      </c>
      <c r="O83" s="201">
        <f t="shared" si="105"/>
        <v>0</v>
      </c>
      <c r="P83" s="195">
        <f t="shared" si="106"/>
        <v>0</v>
      </c>
      <c r="Q83" s="201">
        <f t="shared" si="107"/>
        <v>0</v>
      </c>
      <c r="R83" s="195">
        <f t="shared" si="108"/>
        <v>0</v>
      </c>
      <c r="S83" s="201">
        <f t="shared" si="109"/>
        <v>0</v>
      </c>
      <c r="T83" s="195">
        <f t="shared" si="110"/>
        <v>36</v>
      </c>
      <c r="U83" s="201">
        <f t="shared" si="112"/>
        <v>2</v>
      </c>
      <c r="V83" s="26"/>
      <c r="W83" s="4"/>
      <c r="X83">
        <f t="shared" si="128"/>
        <v>7</v>
      </c>
      <c r="Y83">
        <f t="shared" si="129"/>
        <v>10</v>
      </c>
      <c r="Z83">
        <f t="shared" si="130"/>
        <v>1</v>
      </c>
      <c r="AA83">
        <f t="shared" si="131"/>
        <v>0</v>
      </c>
      <c r="AB83">
        <f t="shared" si="132"/>
        <v>0</v>
      </c>
      <c r="AC83">
        <f t="shared" si="133"/>
        <v>0</v>
      </c>
      <c r="AD83">
        <f t="shared" si="134"/>
        <v>0</v>
      </c>
      <c r="AE83">
        <f t="shared" si="135"/>
        <v>0</v>
      </c>
      <c r="AF83">
        <f t="shared" si="136"/>
        <v>0</v>
      </c>
      <c r="AG83">
        <f t="shared" si="137"/>
        <v>0</v>
      </c>
      <c r="AH83">
        <f t="shared" si="138"/>
        <v>0</v>
      </c>
      <c r="AI83">
        <f t="shared" si="139"/>
        <v>0</v>
      </c>
      <c r="AL83">
        <f t="shared" si="116"/>
        <v>1</v>
      </c>
      <c r="AM83">
        <f t="shared" si="117"/>
        <v>0</v>
      </c>
      <c r="AN83">
        <f t="shared" si="118"/>
        <v>0</v>
      </c>
      <c r="AO83">
        <f t="shared" si="119"/>
        <v>0</v>
      </c>
      <c r="AP83">
        <f t="shared" si="120"/>
        <v>0</v>
      </c>
      <c r="AQ83">
        <f t="shared" si="121"/>
        <v>0</v>
      </c>
      <c r="AR83">
        <f t="shared" si="122"/>
        <v>0</v>
      </c>
      <c r="AS83">
        <f t="shared" si="123"/>
        <v>0</v>
      </c>
      <c r="AT83">
        <f t="shared" si="124"/>
        <v>0</v>
      </c>
      <c r="AU83">
        <f t="shared" si="125"/>
        <v>0</v>
      </c>
      <c r="AV83">
        <f t="shared" si="126"/>
        <v>0</v>
      </c>
      <c r="AW83">
        <f t="shared" si="127"/>
        <v>0</v>
      </c>
      <c r="BA83" s="190">
        <f t="shared" si="140"/>
        <v>0</v>
      </c>
      <c r="BB83" s="190">
        <f t="shared" si="80"/>
        <v>0</v>
      </c>
      <c r="BC83" s="190">
        <f t="shared" si="81"/>
        <v>0</v>
      </c>
      <c r="BD83" s="190">
        <f t="shared" si="82"/>
        <v>0</v>
      </c>
      <c r="BE83" s="190">
        <f t="shared" si="83"/>
        <v>0</v>
      </c>
      <c r="BF83" s="190">
        <f t="shared" si="84"/>
        <v>0</v>
      </c>
      <c r="BG83" s="190">
        <f t="shared" si="85"/>
        <v>0</v>
      </c>
      <c r="BH83" s="190">
        <f t="shared" si="86"/>
        <v>0</v>
      </c>
      <c r="BI83" s="190">
        <f t="shared" si="87"/>
        <v>0</v>
      </c>
      <c r="BJ83" s="190">
        <f t="shared" si="88"/>
        <v>0</v>
      </c>
      <c r="BK83" s="190">
        <f t="shared" si="91"/>
        <v>0</v>
      </c>
      <c r="BL83" s="190">
        <f t="shared" si="90"/>
        <v>0</v>
      </c>
      <c r="BM83" s="71"/>
      <c r="BN83" s="191">
        <v>0</v>
      </c>
      <c r="BO83" s="191">
        <v>0</v>
      </c>
      <c r="BP83" s="191">
        <v>0</v>
      </c>
      <c r="BQ83" s="191">
        <v>0</v>
      </c>
      <c r="BR83" s="191">
        <v>0</v>
      </c>
      <c r="BS83" s="191">
        <v>0</v>
      </c>
      <c r="BT83" s="191">
        <v>0</v>
      </c>
      <c r="BU83" s="191">
        <v>0</v>
      </c>
      <c r="BV83" s="191">
        <v>0</v>
      </c>
      <c r="BW83" s="191">
        <v>0</v>
      </c>
      <c r="BX83" s="191">
        <v>0</v>
      </c>
      <c r="BY83" s="191">
        <v>0</v>
      </c>
      <c r="CA83" s="190">
        <v>28</v>
      </c>
      <c r="CB83" s="190">
        <v>15</v>
      </c>
      <c r="CC83" s="190">
        <v>3</v>
      </c>
      <c r="CD83" s="190">
        <v>0</v>
      </c>
      <c r="CE83" s="190">
        <v>0</v>
      </c>
      <c r="CF83" s="190">
        <v>0</v>
      </c>
      <c r="CG83" s="190">
        <v>0</v>
      </c>
      <c r="CH83" s="190">
        <v>0</v>
      </c>
      <c r="CI83" s="190">
        <v>0</v>
      </c>
      <c r="CJ83" s="190">
        <v>0</v>
      </c>
      <c r="CK83" s="190">
        <v>0</v>
      </c>
      <c r="CL83" s="190"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</row>
    <row r="84" spans="1:124" ht="13" x14ac:dyDescent="0.3">
      <c r="A84" s="27" t="s">
        <v>40</v>
      </c>
      <c r="B84" s="195">
        <f t="shared" si="93"/>
        <v>19</v>
      </c>
      <c r="C84" s="201">
        <f t="shared" si="111"/>
        <v>2</v>
      </c>
      <c r="D84" s="195">
        <f t="shared" si="94"/>
        <v>16</v>
      </c>
      <c r="E84" s="201">
        <f t="shared" si="95"/>
        <v>0</v>
      </c>
      <c r="F84" s="195">
        <f t="shared" si="96"/>
        <v>6</v>
      </c>
      <c r="G84" s="201">
        <f t="shared" si="97"/>
        <v>0</v>
      </c>
      <c r="H84" s="195">
        <f t="shared" si="98"/>
        <v>0</v>
      </c>
      <c r="I84" s="201">
        <f t="shared" si="99"/>
        <v>0</v>
      </c>
      <c r="J84" s="195">
        <f t="shared" si="100"/>
        <v>0</v>
      </c>
      <c r="K84" s="201">
        <f t="shared" si="101"/>
        <v>0</v>
      </c>
      <c r="L84" s="195">
        <f t="shared" si="102"/>
        <v>0</v>
      </c>
      <c r="M84" s="201">
        <f t="shared" si="103"/>
        <v>0</v>
      </c>
      <c r="N84" s="195">
        <f t="shared" si="104"/>
        <v>0</v>
      </c>
      <c r="O84" s="201">
        <f t="shared" si="105"/>
        <v>0</v>
      </c>
      <c r="P84" s="195">
        <f t="shared" si="106"/>
        <v>0</v>
      </c>
      <c r="Q84" s="201">
        <f t="shared" si="107"/>
        <v>0</v>
      </c>
      <c r="R84" s="195">
        <f t="shared" si="108"/>
        <v>0</v>
      </c>
      <c r="S84" s="201">
        <f t="shared" si="109"/>
        <v>0</v>
      </c>
      <c r="T84" s="195">
        <f t="shared" si="110"/>
        <v>41</v>
      </c>
      <c r="U84" s="201">
        <f t="shared" si="112"/>
        <v>2</v>
      </c>
      <c r="V84" s="26"/>
      <c r="W84" s="4"/>
      <c r="X84">
        <f t="shared" si="128"/>
        <v>16</v>
      </c>
      <c r="Y84">
        <f t="shared" si="129"/>
        <v>8</v>
      </c>
      <c r="Z84">
        <f t="shared" si="130"/>
        <v>1</v>
      </c>
      <c r="AA84">
        <f t="shared" si="131"/>
        <v>0</v>
      </c>
      <c r="AB84">
        <f t="shared" si="132"/>
        <v>0</v>
      </c>
      <c r="AC84">
        <f t="shared" si="133"/>
        <v>0</v>
      </c>
      <c r="AD84">
        <f t="shared" si="134"/>
        <v>0</v>
      </c>
      <c r="AE84">
        <f t="shared" si="135"/>
        <v>0</v>
      </c>
      <c r="AF84">
        <f t="shared" si="136"/>
        <v>0</v>
      </c>
      <c r="AG84">
        <f t="shared" si="137"/>
        <v>0</v>
      </c>
      <c r="AH84">
        <f t="shared" si="138"/>
        <v>0</v>
      </c>
      <c r="AI84">
        <f t="shared" si="139"/>
        <v>0</v>
      </c>
      <c r="AL84">
        <f t="shared" si="116"/>
        <v>0</v>
      </c>
      <c r="AM84">
        <f t="shared" si="117"/>
        <v>0</v>
      </c>
      <c r="AN84">
        <f t="shared" si="118"/>
        <v>0</v>
      </c>
      <c r="AO84">
        <f t="shared" si="119"/>
        <v>0</v>
      </c>
      <c r="AP84">
        <f t="shared" si="120"/>
        <v>0</v>
      </c>
      <c r="AQ84">
        <f t="shared" si="121"/>
        <v>0</v>
      </c>
      <c r="AR84">
        <f t="shared" si="122"/>
        <v>0</v>
      </c>
      <c r="AS84">
        <f t="shared" si="123"/>
        <v>0</v>
      </c>
      <c r="AT84">
        <f t="shared" si="124"/>
        <v>0</v>
      </c>
      <c r="AU84">
        <f t="shared" si="125"/>
        <v>0</v>
      </c>
      <c r="AV84">
        <f t="shared" si="126"/>
        <v>0</v>
      </c>
      <c r="AW84">
        <f t="shared" si="127"/>
        <v>0</v>
      </c>
      <c r="BA84" s="190">
        <f t="shared" si="140"/>
        <v>0</v>
      </c>
      <c r="BB84" s="190">
        <f t="shared" si="80"/>
        <v>4</v>
      </c>
      <c r="BC84" s="190">
        <f t="shared" si="81"/>
        <v>0</v>
      </c>
      <c r="BD84" s="190">
        <f t="shared" si="82"/>
        <v>0</v>
      </c>
      <c r="BE84" s="190">
        <f t="shared" si="83"/>
        <v>0</v>
      </c>
      <c r="BF84" s="190">
        <f t="shared" si="84"/>
        <v>0</v>
      </c>
      <c r="BG84" s="190">
        <f t="shared" si="85"/>
        <v>0</v>
      </c>
      <c r="BH84" s="190">
        <f t="shared" si="86"/>
        <v>0</v>
      </c>
      <c r="BI84" s="190">
        <f t="shared" si="87"/>
        <v>0</v>
      </c>
      <c r="BJ84" s="190">
        <f t="shared" si="88"/>
        <v>0</v>
      </c>
      <c r="BK84" s="190">
        <f t="shared" si="91"/>
        <v>0</v>
      </c>
      <c r="BL84" s="190">
        <f t="shared" si="90"/>
        <v>0</v>
      </c>
      <c r="BM84" s="71"/>
      <c r="BN84" s="191">
        <v>0</v>
      </c>
      <c r="BO84" s="191">
        <v>0</v>
      </c>
      <c r="BP84" s="191">
        <v>0</v>
      </c>
      <c r="BQ84" s="191">
        <v>0</v>
      </c>
      <c r="BR84" s="191">
        <v>0</v>
      </c>
      <c r="BS84" s="191">
        <v>0</v>
      </c>
      <c r="BT84" s="191">
        <v>0</v>
      </c>
      <c r="BU84" s="191">
        <v>0</v>
      </c>
      <c r="BV84" s="191">
        <v>0</v>
      </c>
      <c r="BW84" s="191">
        <v>0</v>
      </c>
      <c r="BX84" s="191">
        <v>0</v>
      </c>
      <c r="BY84" s="191">
        <v>0</v>
      </c>
      <c r="CA84" s="190">
        <v>26</v>
      </c>
      <c r="CB84" s="190">
        <v>15</v>
      </c>
      <c r="CC84" s="190">
        <v>2</v>
      </c>
      <c r="CD84" s="190">
        <v>0</v>
      </c>
      <c r="CE84" s="190">
        <v>0</v>
      </c>
      <c r="CF84" s="190">
        <v>0</v>
      </c>
      <c r="CG84" s="190">
        <v>0</v>
      </c>
      <c r="CH84" s="190">
        <v>0</v>
      </c>
      <c r="CI84" s="190">
        <v>0</v>
      </c>
      <c r="CJ84" s="190">
        <v>0</v>
      </c>
      <c r="CK84" s="190">
        <v>0</v>
      </c>
      <c r="CL84" s="190">
        <v>0</v>
      </c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</row>
    <row r="85" spans="1:124" ht="13" x14ac:dyDescent="0.3">
      <c r="A85" s="27" t="s">
        <v>41</v>
      </c>
      <c r="B85" s="195">
        <f t="shared" si="93"/>
        <v>21</v>
      </c>
      <c r="C85" s="201">
        <f t="shared" si="111"/>
        <v>1</v>
      </c>
      <c r="D85" s="195">
        <f t="shared" si="94"/>
        <v>24</v>
      </c>
      <c r="E85" s="201">
        <f t="shared" si="95"/>
        <v>1</v>
      </c>
      <c r="F85" s="195">
        <f t="shared" si="96"/>
        <v>4</v>
      </c>
      <c r="G85" s="201">
        <f t="shared" si="97"/>
        <v>0</v>
      </c>
      <c r="H85" s="195">
        <f t="shared" si="98"/>
        <v>0</v>
      </c>
      <c r="I85" s="201">
        <f t="shared" si="99"/>
        <v>0</v>
      </c>
      <c r="J85" s="195">
        <f t="shared" si="100"/>
        <v>0</v>
      </c>
      <c r="K85" s="201">
        <f t="shared" si="101"/>
        <v>0</v>
      </c>
      <c r="L85" s="195">
        <f t="shared" si="102"/>
        <v>0</v>
      </c>
      <c r="M85" s="201">
        <f t="shared" si="103"/>
        <v>0</v>
      </c>
      <c r="N85" s="195">
        <f t="shared" si="104"/>
        <v>0</v>
      </c>
      <c r="O85" s="201">
        <f t="shared" si="105"/>
        <v>0</v>
      </c>
      <c r="P85" s="195">
        <f t="shared" si="106"/>
        <v>0</v>
      </c>
      <c r="Q85" s="201">
        <f t="shared" si="107"/>
        <v>0</v>
      </c>
      <c r="R85" s="195">
        <f t="shared" si="108"/>
        <v>0</v>
      </c>
      <c r="S85" s="201">
        <f t="shared" si="109"/>
        <v>0</v>
      </c>
      <c r="T85" s="195">
        <f t="shared" si="110"/>
        <v>49</v>
      </c>
      <c r="U85" s="201">
        <f>SUM(C85,E85,G85,I85,K85,M85,O85,Q85,S85)</f>
        <v>2</v>
      </c>
      <c r="V85" s="26"/>
      <c r="W85" s="4"/>
      <c r="X85">
        <f t="shared" si="128"/>
        <v>19</v>
      </c>
      <c r="Y85">
        <f t="shared" si="129"/>
        <v>12</v>
      </c>
      <c r="Z85">
        <f t="shared" si="130"/>
        <v>1</v>
      </c>
      <c r="AA85">
        <f t="shared" si="131"/>
        <v>0</v>
      </c>
      <c r="AB85">
        <f t="shared" si="132"/>
        <v>0</v>
      </c>
      <c r="AC85">
        <f t="shared" si="133"/>
        <v>0</v>
      </c>
      <c r="AD85">
        <f t="shared" si="134"/>
        <v>0</v>
      </c>
      <c r="AE85">
        <f t="shared" si="135"/>
        <v>0</v>
      </c>
      <c r="AF85">
        <f t="shared" si="136"/>
        <v>0</v>
      </c>
      <c r="AG85">
        <f t="shared" si="137"/>
        <v>0</v>
      </c>
      <c r="AH85">
        <f t="shared" si="138"/>
        <v>0</v>
      </c>
      <c r="AI85">
        <f t="shared" si="139"/>
        <v>0</v>
      </c>
      <c r="AL85">
        <f t="shared" si="116"/>
        <v>0</v>
      </c>
      <c r="AM85">
        <f t="shared" si="117"/>
        <v>0</v>
      </c>
      <c r="AN85">
        <f t="shared" si="118"/>
        <v>0</v>
      </c>
      <c r="AO85">
        <f t="shared" si="119"/>
        <v>0</v>
      </c>
      <c r="AP85">
        <f t="shared" si="120"/>
        <v>0</v>
      </c>
      <c r="AQ85">
        <f t="shared" si="121"/>
        <v>0</v>
      </c>
      <c r="AR85">
        <f t="shared" si="122"/>
        <v>0</v>
      </c>
      <c r="AS85">
        <f t="shared" si="123"/>
        <v>0</v>
      </c>
      <c r="AT85">
        <f t="shared" si="124"/>
        <v>0</v>
      </c>
      <c r="AU85">
        <f t="shared" si="125"/>
        <v>0</v>
      </c>
      <c r="AV85">
        <f t="shared" si="126"/>
        <v>0</v>
      </c>
      <c r="AW85">
        <f t="shared" si="127"/>
        <v>0</v>
      </c>
      <c r="BA85" s="190">
        <f t="shared" si="140"/>
        <v>3</v>
      </c>
      <c r="BB85" s="190">
        <f t="shared" si="80"/>
        <v>2</v>
      </c>
      <c r="BC85" s="190">
        <f t="shared" si="81"/>
        <v>0</v>
      </c>
      <c r="BD85" s="190">
        <f t="shared" si="82"/>
        <v>0</v>
      </c>
      <c r="BE85" s="190">
        <f t="shared" si="83"/>
        <v>0</v>
      </c>
      <c r="BF85" s="190">
        <f t="shared" si="84"/>
        <v>0</v>
      </c>
      <c r="BG85" s="190">
        <f t="shared" si="85"/>
        <v>0</v>
      </c>
      <c r="BH85" s="190">
        <f t="shared" si="86"/>
        <v>0</v>
      </c>
      <c r="BI85" s="190">
        <f t="shared" si="87"/>
        <v>0</v>
      </c>
      <c r="BJ85" s="190">
        <f t="shared" si="88"/>
        <v>0</v>
      </c>
      <c r="BK85" s="190">
        <f t="shared" si="91"/>
        <v>0</v>
      </c>
      <c r="BL85" s="190">
        <f t="shared" si="90"/>
        <v>0</v>
      </c>
      <c r="BM85" s="71"/>
      <c r="BN85" s="191">
        <v>1</v>
      </c>
      <c r="BO85" s="191">
        <v>0</v>
      </c>
      <c r="BP85" s="191">
        <v>0</v>
      </c>
      <c r="BQ85" s="191">
        <v>0</v>
      </c>
      <c r="BR85" s="191">
        <v>0</v>
      </c>
      <c r="BS85" s="191">
        <v>0</v>
      </c>
      <c r="BT85" s="191">
        <v>0</v>
      </c>
      <c r="BU85" s="191">
        <v>0</v>
      </c>
      <c r="BV85" s="191">
        <v>0</v>
      </c>
      <c r="BW85" s="191">
        <v>0</v>
      </c>
      <c r="BX85" s="191">
        <v>0</v>
      </c>
      <c r="BY85" s="191">
        <v>0</v>
      </c>
      <c r="CA85" s="190">
        <v>23</v>
      </c>
      <c r="CB85" s="190">
        <v>31</v>
      </c>
      <c r="CC85" s="190">
        <v>5</v>
      </c>
      <c r="CD85" s="190">
        <v>0</v>
      </c>
      <c r="CE85" s="190">
        <v>0</v>
      </c>
      <c r="CF85" s="190">
        <v>0</v>
      </c>
      <c r="CG85" s="190">
        <v>0</v>
      </c>
      <c r="CH85" s="190">
        <v>0</v>
      </c>
      <c r="CI85" s="190">
        <v>0</v>
      </c>
      <c r="CJ85" s="190">
        <v>0</v>
      </c>
      <c r="CK85" s="190">
        <v>0</v>
      </c>
      <c r="CL85" s="190">
        <v>0</v>
      </c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</row>
    <row r="86" spans="1:124" ht="13" x14ac:dyDescent="0.3">
      <c r="A86" s="27" t="s">
        <v>42</v>
      </c>
      <c r="B86" s="195">
        <f t="shared" si="93"/>
        <v>22</v>
      </c>
      <c r="C86" s="201">
        <f t="shared" si="111"/>
        <v>0</v>
      </c>
      <c r="D86" s="195">
        <f t="shared" si="94"/>
        <v>20</v>
      </c>
      <c r="E86" s="201">
        <f t="shared" si="95"/>
        <v>0</v>
      </c>
      <c r="F86" s="195">
        <f t="shared" si="96"/>
        <v>1</v>
      </c>
      <c r="G86" s="201">
        <f t="shared" si="97"/>
        <v>0</v>
      </c>
      <c r="H86" s="195">
        <f t="shared" si="98"/>
        <v>0</v>
      </c>
      <c r="I86" s="201">
        <f t="shared" si="99"/>
        <v>0</v>
      </c>
      <c r="J86" s="195">
        <f t="shared" si="100"/>
        <v>0</v>
      </c>
      <c r="K86" s="201">
        <f t="shared" si="101"/>
        <v>0</v>
      </c>
      <c r="L86" s="195">
        <f t="shared" si="102"/>
        <v>0</v>
      </c>
      <c r="M86" s="201">
        <f t="shared" si="103"/>
        <v>0</v>
      </c>
      <c r="N86" s="195">
        <f t="shared" si="104"/>
        <v>0</v>
      </c>
      <c r="O86" s="201">
        <f t="shared" si="105"/>
        <v>0</v>
      </c>
      <c r="P86" s="195">
        <f t="shared" si="106"/>
        <v>0</v>
      </c>
      <c r="Q86" s="201">
        <f t="shared" si="107"/>
        <v>0</v>
      </c>
      <c r="R86" s="195">
        <f t="shared" si="108"/>
        <v>0</v>
      </c>
      <c r="S86" s="201">
        <f t="shared" si="109"/>
        <v>0</v>
      </c>
      <c r="T86" s="195">
        <f t="shared" si="110"/>
        <v>43</v>
      </c>
      <c r="U86" s="201">
        <f t="shared" si="112"/>
        <v>0</v>
      </c>
      <c r="V86" s="26"/>
      <c r="W86" s="4"/>
      <c r="X86">
        <f t="shared" si="128"/>
        <v>17</v>
      </c>
      <c r="Y86">
        <f t="shared" si="129"/>
        <v>14</v>
      </c>
      <c r="Z86">
        <f t="shared" si="130"/>
        <v>1</v>
      </c>
      <c r="AA86">
        <f t="shared" si="131"/>
        <v>0</v>
      </c>
      <c r="AB86">
        <f t="shared" si="132"/>
        <v>0</v>
      </c>
      <c r="AC86">
        <f t="shared" si="133"/>
        <v>0</v>
      </c>
      <c r="AD86">
        <f t="shared" si="134"/>
        <v>0</v>
      </c>
      <c r="AE86">
        <f t="shared" si="135"/>
        <v>0</v>
      </c>
      <c r="AF86">
        <f t="shared" si="136"/>
        <v>0</v>
      </c>
      <c r="AG86">
        <f t="shared" si="137"/>
        <v>0</v>
      </c>
      <c r="AH86">
        <f t="shared" si="138"/>
        <v>0</v>
      </c>
      <c r="AI86">
        <f t="shared" si="139"/>
        <v>0</v>
      </c>
      <c r="AL86">
        <f t="shared" si="116"/>
        <v>0</v>
      </c>
      <c r="AM86">
        <f t="shared" si="117"/>
        <v>0</v>
      </c>
      <c r="AN86">
        <f t="shared" si="118"/>
        <v>0</v>
      </c>
      <c r="AO86">
        <f t="shared" si="119"/>
        <v>0</v>
      </c>
      <c r="AP86">
        <f t="shared" si="120"/>
        <v>0</v>
      </c>
      <c r="AQ86">
        <f t="shared" si="121"/>
        <v>0</v>
      </c>
      <c r="AR86">
        <f t="shared" si="122"/>
        <v>0</v>
      </c>
      <c r="AS86">
        <f t="shared" si="123"/>
        <v>0</v>
      </c>
      <c r="AT86">
        <f t="shared" si="124"/>
        <v>0</v>
      </c>
      <c r="AU86">
        <f t="shared" si="125"/>
        <v>0</v>
      </c>
      <c r="AV86">
        <f t="shared" si="126"/>
        <v>0</v>
      </c>
      <c r="AW86">
        <f t="shared" si="127"/>
        <v>0</v>
      </c>
      <c r="BA86" s="190">
        <f t="shared" si="140"/>
        <v>2</v>
      </c>
      <c r="BB86" s="190">
        <f t="shared" si="80"/>
        <v>8</v>
      </c>
      <c r="BC86" s="190">
        <f t="shared" si="81"/>
        <v>0</v>
      </c>
      <c r="BD86" s="190">
        <f t="shared" si="82"/>
        <v>0</v>
      </c>
      <c r="BE86" s="190">
        <f t="shared" si="83"/>
        <v>0</v>
      </c>
      <c r="BF86" s="190">
        <f t="shared" si="84"/>
        <v>0</v>
      </c>
      <c r="BG86" s="190">
        <f t="shared" si="85"/>
        <v>0</v>
      </c>
      <c r="BH86" s="190">
        <f t="shared" si="86"/>
        <v>0</v>
      </c>
      <c r="BI86" s="190">
        <f t="shared" si="87"/>
        <v>0</v>
      </c>
      <c r="BJ86" s="190">
        <f t="shared" si="88"/>
        <v>0</v>
      </c>
      <c r="BK86" s="190">
        <f t="shared" si="91"/>
        <v>0</v>
      </c>
      <c r="BL86" s="190">
        <f t="shared" si="90"/>
        <v>0</v>
      </c>
      <c r="BM86" s="71"/>
      <c r="BN86" s="191">
        <v>0</v>
      </c>
      <c r="BO86" s="191">
        <v>2</v>
      </c>
      <c r="BP86" s="191">
        <v>0</v>
      </c>
      <c r="BQ86" s="191">
        <v>0</v>
      </c>
      <c r="BR86" s="191">
        <v>0</v>
      </c>
      <c r="BS86" s="191">
        <v>0</v>
      </c>
      <c r="BT86" s="191">
        <v>0</v>
      </c>
      <c r="BU86" s="191">
        <v>0</v>
      </c>
      <c r="BV86" s="191">
        <v>0</v>
      </c>
      <c r="BW86" s="191">
        <v>0</v>
      </c>
      <c r="BX86" s="191">
        <v>0</v>
      </c>
      <c r="BY86" s="191">
        <v>0</v>
      </c>
      <c r="CA86" s="190">
        <v>28</v>
      </c>
      <c r="CB86" s="190">
        <v>29</v>
      </c>
      <c r="CC86" s="190">
        <v>3</v>
      </c>
      <c r="CD86" s="190">
        <v>0</v>
      </c>
      <c r="CE86" s="190">
        <v>0</v>
      </c>
      <c r="CF86" s="190">
        <v>0</v>
      </c>
      <c r="CG86" s="190">
        <v>0</v>
      </c>
      <c r="CH86" s="190">
        <v>0</v>
      </c>
      <c r="CI86" s="190">
        <v>0</v>
      </c>
      <c r="CJ86" s="190">
        <v>0</v>
      </c>
      <c r="CK86" s="190">
        <v>0</v>
      </c>
      <c r="CL86" s="190">
        <v>0</v>
      </c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</row>
    <row r="87" spans="1:124" ht="13" x14ac:dyDescent="0.3">
      <c r="A87" s="27" t="s">
        <v>43</v>
      </c>
      <c r="B87" s="195">
        <f t="shared" si="93"/>
        <v>22</v>
      </c>
      <c r="C87" s="201">
        <f t="shared" si="111"/>
        <v>0</v>
      </c>
      <c r="D87" s="195">
        <f t="shared" si="94"/>
        <v>20</v>
      </c>
      <c r="E87" s="201">
        <f t="shared" si="95"/>
        <v>0</v>
      </c>
      <c r="F87" s="195">
        <f t="shared" si="96"/>
        <v>2</v>
      </c>
      <c r="G87" s="201">
        <f t="shared" si="97"/>
        <v>0</v>
      </c>
      <c r="H87" s="195">
        <f t="shared" si="98"/>
        <v>0</v>
      </c>
      <c r="I87" s="201">
        <f t="shared" si="99"/>
        <v>0</v>
      </c>
      <c r="J87" s="195">
        <f t="shared" si="100"/>
        <v>0</v>
      </c>
      <c r="K87" s="201">
        <f t="shared" si="101"/>
        <v>0</v>
      </c>
      <c r="L87" s="195">
        <f t="shared" si="102"/>
        <v>0</v>
      </c>
      <c r="M87" s="201">
        <f t="shared" si="103"/>
        <v>0</v>
      </c>
      <c r="N87" s="195">
        <f t="shared" si="104"/>
        <v>0</v>
      </c>
      <c r="O87" s="201">
        <f t="shared" si="105"/>
        <v>0</v>
      </c>
      <c r="P87" s="195">
        <f t="shared" si="106"/>
        <v>0</v>
      </c>
      <c r="Q87" s="201">
        <f t="shared" si="107"/>
        <v>0</v>
      </c>
      <c r="R87" s="195">
        <f t="shared" si="108"/>
        <v>0</v>
      </c>
      <c r="S87" s="201">
        <f t="shared" si="109"/>
        <v>0</v>
      </c>
      <c r="T87" s="195">
        <f t="shared" si="110"/>
        <v>44</v>
      </c>
      <c r="U87" s="201">
        <f t="shared" si="112"/>
        <v>0</v>
      </c>
      <c r="V87" s="26"/>
      <c r="W87" s="4"/>
      <c r="X87">
        <f t="shared" si="128"/>
        <v>21</v>
      </c>
      <c r="Y87">
        <f t="shared" si="129"/>
        <v>14</v>
      </c>
      <c r="Z87">
        <f t="shared" si="130"/>
        <v>1</v>
      </c>
      <c r="AA87">
        <f t="shared" si="131"/>
        <v>0</v>
      </c>
      <c r="AB87">
        <f t="shared" si="132"/>
        <v>0</v>
      </c>
      <c r="AC87">
        <f t="shared" si="133"/>
        <v>0</v>
      </c>
      <c r="AD87">
        <f t="shared" si="134"/>
        <v>0</v>
      </c>
      <c r="AE87">
        <f t="shared" si="135"/>
        <v>0</v>
      </c>
      <c r="AF87">
        <f t="shared" si="136"/>
        <v>0</v>
      </c>
      <c r="AG87">
        <f t="shared" si="137"/>
        <v>0</v>
      </c>
      <c r="AH87">
        <f t="shared" si="138"/>
        <v>0</v>
      </c>
      <c r="AI87">
        <f t="shared" si="139"/>
        <v>0</v>
      </c>
      <c r="AL87">
        <f t="shared" si="116"/>
        <v>2</v>
      </c>
      <c r="AM87">
        <f t="shared" si="117"/>
        <v>0</v>
      </c>
      <c r="AN87">
        <f t="shared" si="118"/>
        <v>0</v>
      </c>
      <c r="AO87">
        <f t="shared" si="119"/>
        <v>0</v>
      </c>
      <c r="AP87">
        <f t="shared" si="120"/>
        <v>0</v>
      </c>
      <c r="AQ87">
        <f t="shared" si="121"/>
        <v>0</v>
      </c>
      <c r="AR87">
        <f t="shared" si="122"/>
        <v>0</v>
      </c>
      <c r="AS87">
        <f t="shared" si="123"/>
        <v>0</v>
      </c>
      <c r="AT87">
        <f t="shared" si="124"/>
        <v>0</v>
      </c>
      <c r="AU87">
        <f t="shared" si="125"/>
        <v>0</v>
      </c>
      <c r="AV87">
        <f t="shared" si="126"/>
        <v>0</v>
      </c>
      <c r="AW87">
        <f t="shared" si="127"/>
        <v>0</v>
      </c>
      <c r="BA87" s="190">
        <f t="shared" si="140"/>
        <v>11</v>
      </c>
      <c r="BB87" s="190">
        <f t="shared" si="80"/>
        <v>10</v>
      </c>
      <c r="BC87" s="190">
        <f t="shared" si="81"/>
        <v>3</v>
      </c>
      <c r="BD87" s="190">
        <f t="shared" si="82"/>
        <v>0</v>
      </c>
      <c r="BE87" s="190">
        <f t="shared" si="83"/>
        <v>0</v>
      </c>
      <c r="BF87" s="190">
        <f t="shared" si="84"/>
        <v>0</v>
      </c>
      <c r="BG87" s="190">
        <f t="shared" si="85"/>
        <v>0</v>
      </c>
      <c r="BH87" s="190">
        <f t="shared" si="86"/>
        <v>0</v>
      </c>
      <c r="BI87" s="190">
        <f t="shared" si="87"/>
        <v>0</v>
      </c>
      <c r="BJ87" s="190">
        <f t="shared" si="88"/>
        <v>0</v>
      </c>
      <c r="BK87" s="190">
        <f t="shared" si="91"/>
        <v>0</v>
      </c>
      <c r="BL87" s="190">
        <f t="shared" si="90"/>
        <v>0</v>
      </c>
      <c r="BM87" s="71"/>
      <c r="BN87" s="191">
        <v>2</v>
      </c>
      <c r="BO87" s="191">
        <v>0</v>
      </c>
      <c r="BP87" s="191">
        <v>0</v>
      </c>
      <c r="BQ87" s="191">
        <v>0</v>
      </c>
      <c r="BR87" s="191">
        <v>0</v>
      </c>
      <c r="BS87" s="191">
        <v>0</v>
      </c>
      <c r="BT87" s="191">
        <v>0</v>
      </c>
      <c r="BU87" s="191">
        <v>0</v>
      </c>
      <c r="BV87" s="191">
        <v>0</v>
      </c>
      <c r="BW87" s="191">
        <v>0</v>
      </c>
      <c r="BX87" s="191">
        <v>0</v>
      </c>
      <c r="BY87" s="191">
        <v>0</v>
      </c>
      <c r="CA87" s="190">
        <v>15</v>
      </c>
      <c r="CB87" s="190">
        <v>18</v>
      </c>
      <c r="CC87" s="190">
        <v>2</v>
      </c>
      <c r="CD87" s="190">
        <v>0</v>
      </c>
      <c r="CE87" s="190">
        <v>0</v>
      </c>
      <c r="CF87" s="190">
        <v>0</v>
      </c>
      <c r="CG87" s="190">
        <v>0</v>
      </c>
      <c r="CH87" s="190">
        <v>0</v>
      </c>
      <c r="CI87" s="190">
        <v>0</v>
      </c>
      <c r="CJ87" s="190">
        <v>0</v>
      </c>
      <c r="CK87" s="190">
        <v>0</v>
      </c>
      <c r="CL87" s="190">
        <v>0</v>
      </c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</row>
    <row r="88" spans="1:124" ht="13" x14ac:dyDescent="0.3">
      <c r="A88" s="27" t="s">
        <v>44</v>
      </c>
      <c r="B88" s="195">
        <f t="shared" si="93"/>
        <v>18</v>
      </c>
      <c r="C88" s="201">
        <f t="shared" si="111"/>
        <v>1</v>
      </c>
      <c r="D88" s="195">
        <f t="shared" si="94"/>
        <v>30</v>
      </c>
      <c r="E88" s="201">
        <f t="shared" si="95"/>
        <v>0</v>
      </c>
      <c r="F88" s="195">
        <f t="shared" si="96"/>
        <v>8</v>
      </c>
      <c r="G88" s="201">
        <f t="shared" si="97"/>
        <v>0</v>
      </c>
      <c r="H88" s="195">
        <f t="shared" si="98"/>
        <v>3</v>
      </c>
      <c r="I88" s="201">
        <f t="shared" si="99"/>
        <v>0</v>
      </c>
      <c r="J88" s="195">
        <f t="shared" si="100"/>
        <v>0</v>
      </c>
      <c r="K88" s="201">
        <f t="shared" si="101"/>
        <v>0</v>
      </c>
      <c r="L88" s="195">
        <f t="shared" si="102"/>
        <v>0</v>
      </c>
      <c r="M88" s="201">
        <f t="shared" si="103"/>
        <v>0</v>
      </c>
      <c r="N88" s="195">
        <f t="shared" si="104"/>
        <v>0</v>
      </c>
      <c r="O88" s="201">
        <f t="shared" si="105"/>
        <v>0</v>
      </c>
      <c r="P88" s="195">
        <f t="shared" si="106"/>
        <v>0</v>
      </c>
      <c r="Q88" s="201">
        <f t="shared" si="107"/>
        <v>0</v>
      </c>
      <c r="R88" s="195">
        <f t="shared" si="108"/>
        <v>0</v>
      </c>
      <c r="S88" s="201">
        <f t="shared" si="109"/>
        <v>0</v>
      </c>
      <c r="T88" s="195">
        <f t="shared" si="110"/>
        <v>59</v>
      </c>
      <c r="U88" s="201">
        <f>SUM(C88,E88,G88,I88,K88,M88,O88,Q88,S88)</f>
        <v>1</v>
      </c>
      <c r="V88" s="26"/>
      <c r="W88" s="4"/>
      <c r="X88">
        <f t="shared" si="128"/>
        <v>19</v>
      </c>
      <c r="Y88">
        <f t="shared" si="129"/>
        <v>16</v>
      </c>
      <c r="Z88">
        <f t="shared" si="130"/>
        <v>6</v>
      </c>
      <c r="AA88">
        <f t="shared" si="131"/>
        <v>0</v>
      </c>
      <c r="AB88">
        <f t="shared" si="132"/>
        <v>0</v>
      </c>
      <c r="AC88">
        <f t="shared" si="133"/>
        <v>0</v>
      </c>
      <c r="AD88">
        <f t="shared" si="134"/>
        <v>0</v>
      </c>
      <c r="AE88">
        <f t="shared" si="135"/>
        <v>0</v>
      </c>
      <c r="AF88">
        <f t="shared" si="136"/>
        <v>0</v>
      </c>
      <c r="AG88">
        <f t="shared" si="137"/>
        <v>0</v>
      </c>
      <c r="AH88">
        <f t="shared" si="138"/>
        <v>0</v>
      </c>
      <c r="AI88">
        <f t="shared" si="139"/>
        <v>0</v>
      </c>
      <c r="AL88">
        <f t="shared" si="116"/>
        <v>2</v>
      </c>
      <c r="AM88">
        <f t="shared" si="117"/>
        <v>0</v>
      </c>
      <c r="AN88">
        <f t="shared" si="118"/>
        <v>0</v>
      </c>
      <c r="AO88">
        <f t="shared" si="119"/>
        <v>0</v>
      </c>
      <c r="AP88">
        <f t="shared" si="120"/>
        <v>0</v>
      </c>
      <c r="AQ88">
        <f t="shared" si="121"/>
        <v>0</v>
      </c>
      <c r="AR88">
        <f t="shared" si="122"/>
        <v>0</v>
      </c>
      <c r="AS88">
        <f t="shared" si="123"/>
        <v>0</v>
      </c>
      <c r="AT88">
        <f t="shared" si="124"/>
        <v>0</v>
      </c>
      <c r="AU88">
        <f t="shared" si="125"/>
        <v>0</v>
      </c>
      <c r="AV88">
        <f t="shared" si="126"/>
        <v>0</v>
      </c>
      <c r="AW88">
        <f t="shared" si="127"/>
        <v>0</v>
      </c>
      <c r="BA88" s="190">
        <f t="shared" si="140"/>
        <v>28</v>
      </c>
      <c r="BB88" s="190">
        <f t="shared" si="80"/>
        <v>15</v>
      </c>
      <c r="BC88" s="190">
        <f t="shared" si="81"/>
        <v>3</v>
      </c>
      <c r="BD88" s="190">
        <f t="shared" si="82"/>
        <v>0</v>
      </c>
      <c r="BE88" s="190">
        <f t="shared" si="83"/>
        <v>0</v>
      </c>
      <c r="BF88" s="190">
        <f t="shared" si="84"/>
        <v>0</v>
      </c>
      <c r="BG88" s="190">
        <f t="shared" si="85"/>
        <v>0</v>
      </c>
      <c r="BH88" s="190">
        <f t="shared" si="86"/>
        <v>0</v>
      </c>
      <c r="BI88" s="190">
        <f t="shared" si="87"/>
        <v>0</v>
      </c>
      <c r="BJ88" s="190">
        <f t="shared" si="88"/>
        <v>0</v>
      </c>
      <c r="BK88" s="190">
        <f t="shared" si="91"/>
        <v>0</v>
      </c>
      <c r="BL88" s="190">
        <f t="shared" si="90"/>
        <v>0</v>
      </c>
      <c r="BM88" s="71"/>
      <c r="BN88" s="191">
        <v>2</v>
      </c>
      <c r="BO88" s="191">
        <v>0</v>
      </c>
      <c r="BP88" s="191">
        <v>0</v>
      </c>
      <c r="BQ88" s="191">
        <v>0</v>
      </c>
      <c r="BR88" s="191">
        <v>0</v>
      </c>
      <c r="BS88" s="191">
        <v>0</v>
      </c>
      <c r="BT88" s="191">
        <v>0</v>
      </c>
      <c r="BU88" s="191">
        <v>0</v>
      </c>
      <c r="BV88" s="191">
        <v>0</v>
      </c>
      <c r="BW88" s="191">
        <v>0</v>
      </c>
      <c r="BX88" s="191">
        <v>0</v>
      </c>
      <c r="BY88" s="191">
        <v>0</v>
      </c>
      <c r="CA88" s="190">
        <v>30</v>
      </c>
      <c r="CB88" s="190">
        <v>16</v>
      </c>
      <c r="CC88" s="190">
        <v>5</v>
      </c>
      <c r="CD88" s="190">
        <v>0</v>
      </c>
      <c r="CE88" s="190">
        <v>0</v>
      </c>
      <c r="CF88" s="190">
        <v>0</v>
      </c>
      <c r="CG88" s="190">
        <v>0</v>
      </c>
      <c r="CH88" s="190">
        <v>0</v>
      </c>
      <c r="CI88" s="190">
        <v>0</v>
      </c>
      <c r="CJ88" s="190">
        <v>0</v>
      </c>
      <c r="CK88" s="190">
        <v>0</v>
      </c>
      <c r="CL88" s="190">
        <v>0</v>
      </c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</row>
    <row r="89" spans="1:124" ht="13" x14ac:dyDescent="0.3">
      <c r="A89" s="27" t="s">
        <v>45</v>
      </c>
      <c r="B89" s="195">
        <f t="shared" si="93"/>
        <v>32</v>
      </c>
      <c r="C89" s="201">
        <f t="shared" si="111"/>
        <v>0</v>
      </c>
      <c r="D89" s="195">
        <f t="shared" si="94"/>
        <v>50</v>
      </c>
      <c r="E89" s="201">
        <f t="shared" si="95"/>
        <v>0</v>
      </c>
      <c r="F89" s="195">
        <f t="shared" si="96"/>
        <v>2</v>
      </c>
      <c r="G89" s="201">
        <f t="shared" si="97"/>
        <v>0</v>
      </c>
      <c r="H89" s="195">
        <f t="shared" si="98"/>
        <v>0</v>
      </c>
      <c r="I89" s="201">
        <f t="shared" si="99"/>
        <v>0</v>
      </c>
      <c r="J89" s="195">
        <f t="shared" si="100"/>
        <v>0</v>
      </c>
      <c r="K89" s="201">
        <f t="shared" si="101"/>
        <v>0</v>
      </c>
      <c r="L89" s="195">
        <f t="shared" si="102"/>
        <v>0</v>
      </c>
      <c r="M89" s="201">
        <f t="shared" si="103"/>
        <v>0</v>
      </c>
      <c r="N89" s="195">
        <f t="shared" si="104"/>
        <v>0</v>
      </c>
      <c r="O89" s="201">
        <f t="shared" si="105"/>
        <v>0</v>
      </c>
      <c r="P89" s="195">
        <f t="shared" si="106"/>
        <v>0</v>
      </c>
      <c r="Q89" s="201">
        <f t="shared" si="107"/>
        <v>0</v>
      </c>
      <c r="R89" s="195">
        <f t="shared" si="108"/>
        <v>0</v>
      </c>
      <c r="S89" s="201">
        <f t="shared" si="109"/>
        <v>0</v>
      </c>
      <c r="T89" s="195">
        <f t="shared" ref="T89:T96" si="141">SUM(B89,D89,F89,H89,J89,L89,N89,P89,R89,)</f>
        <v>84</v>
      </c>
      <c r="U89" s="201">
        <f t="shared" si="112"/>
        <v>0</v>
      </c>
      <c r="V89" s="26"/>
      <c r="W89" s="4"/>
      <c r="X89">
        <f t="shared" si="128"/>
        <v>21</v>
      </c>
      <c r="Y89">
        <f t="shared" si="129"/>
        <v>24</v>
      </c>
      <c r="Z89">
        <f t="shared" si="130"/>
        <v>4</v>
      </c>
      <c r="AA89">
        <f t="shared" si="131"/>
        <v>0</v>
      </c>
      <c r="AB89">
        <f t="shared" si="132"/>
        <v>0</v>
      </c>
      <c r="AC89">
        <f t="shared" si="133"/>
        <v>0</v>
      </c>
      <c r="AD89">
        <f t="shared" si="134"/>
        <v>0</v>
      </c>
      <c r="AE89">
        <f t="shared" si="135"/>
        <v>0</v>
      </c>
      <c r="AF89">
        <f t="shared" si="136"/>
        <v>0</v>
      </c>
      <c r="AG89">
        <f t="shared" si="137"/>
        <v>0</v>
      </c>
      <c r="AH89">
        <f t="shared" si="138"/>
        <v>0</v>
      </c>
      <c r="AI89">
        <f t="shared" si="139"/>
        <v>0</v>
      </c>
      <c r="AL89">
        <f t="shared" si="116"/>
        <v>1</v>
      </c>
      <c r="AM89">
        <f t="shared" si="117"/>
        <v>1</v>
      </c>
      <c r="AN89">
        <f t="shared" si="118"/>
        <v>0</v>
      </c>
      <c r="AO89">
        <f t="shared" si="119"/>
        <v>0</v>
      </c>
      <c r="AP89">
        <f t="shared" si="120"/>
        <v>0</v>
      </c>
      <c r="AQ89">
        <f t="shared" si="121"/>
        <v>0</v>
      </c>
      <c r="AR89">
        <f t="shared" si="122"/>
        <v>0</v>
      </c>
      <c r="AS89">
        <f t="shared" si="123"/>
        <v>0</v>
      </c>
      <c r="AT89">
        <f t="shared" si="124"/>
        <v>0</v>
      </c>
      <c r="AU89">
        <f t="shared" si="125"/>
        <v>0</v>
      </c>
      <c r="AV89">
        <f t="shared" si="126"/>
        <v>0</v>
      </c>
      <c r="AW89">
        <f t="shared" si="127"/>
        <v>0</v>
      </c>
      <c r="BA89" s="190">
        <f t="shared" si="140"/>
        <v>26</v>
      </c>
      <c r="BB89" s="190">
        <f t="shared" si="80"/>
        <v>15</v>
      </c>
      <c r="BC89" s="190">
        <f t="shared" si="81"/>
        <v>2</v>
      </c>
      <c r="BD89" s="190">
        <f t="shared" si="82"/>
        <v>0</v>
      </c>
      <c r="BE89" s="190">
        <f t="shared" si="83"/>
        <v>0</v>
      </c>
      <c r="BF89" s="190">
        <f t="shared" si="84"/>
        <v>0</v>
      </c>
      <c r="BG89" s="190">
        <f t="shared" si="85"/>
        <v>0</v>
      </c>
      <c r="BH89" s="190">
        <f t="shared" si="86"/>
        <v>0</v>
      </c>
      <c r="BI89" s="190">
        <f t="shared" si="87"/>
        <v>0</v>
      </c>
      <c r="BJ89" s="190">
        <f t="shared" si="88"/>
        <v>0</v>
      </c>
      <c r="BK89" s="190">
        <f t="shared" si="91"/>
        <v>0</v>
      </c>
      <c r="BL89" s="190">
        <f t="shared" si="90"/>
        <v>0</v>
      </c>
      <c r="BM89" s="71"/>
      <c r="BN89" s="191">
        <v>1</v>
      </c>
      <c r="BO89" s="191">
        <v>0</v>
      </c>
      <c r="BP89" s="191">
        <v>0</v>
      </c>
      <c r="BQ89" s="191">
        <v>0</v>
      </c>
      <c r="BR89" s="191">
        <v>0</v>
      </c>
      <c r="BS89" s="191">
        <v>0</v>
      </c>
      <c r="BT89" s="191">
        <v>0</v>
      </c>
      <c r="BU89" s="191">
        <v>0</v>
      </c>
      <c r="BV89" s="191">
        <v>0</v>
      </c>
      <c r="BW89" s="191">
        <v>0</v>
      </c>
      <c r="BX89" s="191">
        <v>0</v>
      </c>
      <c r="BY89" s="191">
        <v>0</v>
      </c>
      <c r="CA89" s="190">
        <v>29</v>
      </c>
      <c r="CB89" s="190">
        <v>18</v>
      </c>
      <c r="CC89" s="190">
        <v>6</v>
      </c>
      <c r="CD89" s="190">
        <v>0</v>
      </c>
      <c r="CE89" s="190">
        <v>0</v>
      </c>
      <c r="CF89" s="190">
        <v>0</v>
      </c>
      <c r="CG89" s="190">
        <v>0</v>
      </c>
      <c r="CH89" s="190">
        <v>0</v>
      </c>
      <c r="CI89" s="190">
        <v>0</v>
      </c>
      <c r="CJ89" s="190">
        <v>0</v>
      </c>
      <c r="CK89" s="190">
        <v>0</v>
      </c>
      <c r="CL89" s="190">
        <v>0</v>
      </c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</row>
    <row r="90" spans="1:124" ht="13" x14ac:dyDescent="0.3">
      <c r="A90" s="27" t="s">
        <v>46</v>
      </c>
      <c r="B90" s="195">
        <f t="shared" si="93"/>
        <v>64</v>
      </c>
      <c r="C90" s="201">
        <f t="shared" si="111"/>
        <v>0</v>
      </c>
      <c r="D90" s="195">
        <f t="shared" si="94"/>
        <v>55</v>
      </c>
      <c r="E90" s="201">
        <f t="shared" si="95"/>
        <v>0</v>
      </c>
      <c r="F90" s="195">
        <f t="shared" si="96"/>
        <v>8</v>
      </c>
      <c r="G90" s="201">
        <f t="shared" si="97"/>
        <v>0</v>
      </c>
      <c r="H90" s="195">
        <f t="shared" si="98"/>
        <v>1</v>
      </c>
      <c r="I90" s="201">
        <f t="shared" si="99"/>
        <v>0</v>
      </c>
      <c r="J90" s="195">
        <f t="shared" si="100"/>
        <v>0</v>
      </c>
      <c r="K90" s="201">
        <f t="shared" si="101"/>
        <v>0</v>
      </c>
      <c r="L90" s="195">
        <f t="shared" si="102"/>
        <v>0</v>
      </c>
      <c r="M90" s="201">
        <f t="shared" si="103"/>
        <v>0</v>
      </c>
      <c r="N90" s="195">
        <f t="shared" si="104"/>
        <v>0</v>
      </c>
      <c r="O90" s="201">
        <f t="shared" si="105"/>
        <v>0</v>
      </c>
      <c r="P90" s="195">
        <f t="shared" si="106"/>
        <v>0</v>
      </c>
      <c r="Q90" s="201">
        <f t="shared" si="107"/>
        <v>0</v>
      </c>
      <c r="R90" s="195">
        <f t="shared" si="108"/>
        <v>0</v>
      </c>
      <c r="S90" s="201">
        <f t="shared" si="109"/>
        <v>0</v>
      </c>
      <c r="T90" s="195">
        <f t="shared" si="141"/>
        <v>128</v>
      </c>
      <c r="U90" s="201">
        <f t="shared" si="112"/>
        <v>0</v>
      </c>
      <c r="V90" s="26"/>
      <c r="W90" s="4"/>
      <c r="X90">
        <f t="shared" si="128"/>
        <v>22</v>
      </c>
      <c r="Y90">
        <f t="shared" si="129"/>
        <v>20</v>
      </c>
      <c r="Z90">
        <f t="shared" si="130"/>
        <v>1</v>
      </c>
      <c r="AA90">
        <f t="shared" si="131"/>
        <v>0</v>
      </c>
      <c r="AB90">
        <f t="shared" si="132"/>
        <v>0</v>
      </c>
      <c r="AC90">
        <f t="shared" si="133"/>
        <v>0</v>
      </c>
      <c r="AD90">
        <f t="shared" si="134"/>
        <v>0</v>
      </c>
      <c r="AE90">
        <f t="shared" si="135"/>
        <v>0</v>
      </c>
      <c r="AF90">
        <f t="shared" si="136"/>
        <v>0</v>
      </c>
      <c r="AG90">
        <f t="shared" si="137"/>
        <v>0</v>
      </c>
      <c r="AH90">
        <f t="shared" si="138"/>
        <v>0</v>
      </c>
      <c r="AI90">
        <f t="shared" si="139"/>
        <v>0</v>
      </c>
      <c r="AL90">
        <f t="shared" si="116"/>
        <v>0</v>
      </c>
      <c r="AM90">
        <f t="shared" si="117"/>
        <v>0</v>
      </c>
      <c r="AN90">
        <f t="shared" si="118"/>
        <v>0</v>
      </c>
      <c r="AO90">
        <f t="shared" si="119"/>
        <v>0</v>
      </c>
      <c r="AP90">
        <f t="shared" si="120"/>
        <v>0</v>
      </c>
      <c r="AQ90">
        <f t="shared" si="121"/>
        <v>0</v>
      </c>
      <c r="AR90">
        <f t="shared" si="122"/>
        <v>0</v>
      </c>
      <c r="AS90">
        <f t="shared" si="123"/>
        <v>0</v>
      </c>
      <c r="AT90">
        <f t="shared" si="124"/>
        <v>0</v>
      </c>
      <c r="AU90">
        <f t="shared" si="125"/>
        <v>0</v>
      </c>
      <c r="AV90">
        <f t="shared" si="126"/>
        <v>0</v>
      </c>
      <c r="AW90">
        <f t="shared" si="127"/>
        <v>0</v>
      </c>
      <c r="BA90" s="190">
        <f t="shared" si="140"/>
        <v>24</v>
      </c>
      <c r="BB90" s="190">
        <f t="shared" si="80"/>
        <v>31</v>
      </c>
      <c r="BC90" s="190">
        <f t="shared" si="81"/>
        <v>5</v>
      </c>
      <c r="BD90" s="190">
        <f t="shared" si="82"/>
        <v>0</v>
      </c>
      <c r="BE90" s="190">
        <f t="shared" si="83"/>
        <v>0</v>
      </c>
      <c r="BF90" s="190">
        <f t="shared" si="84"/>
        <v>0</v>
      </c>
      <c r="BG90" s="190">
        <f t="shared" si="85"/>
        <v>0</v>
      </c>
      <c r="BH90" s="190">
        <f t="shared" si="86"/>
        <v>0</v>
      </c>
      <c r="BI90" s="190">
        <f t="shared" si="87"/>
        <v>0</v>
      </c>
      <c r="BJ90" s="190">
        <f t="shared" si="88"/>
        <v>0</v>
      </c>
      <c r="BK90" s="190">
        <f t="shared" si="91"/>
        <v>0</v>
      </c>
      <c r="BL90" s="190">
        <f t="shared" si="90"/>
        <v>0</v>
      </c>
      <c r="BM90" s="71"/>
      <c r="BN90" s="191">
        <v>2</v>
      </c>
      <c r="BO90" s="191">
        <v>0</v>
      </c>
      <c r="BP90" s="191">
        <v>0</v>
      </c>
      <c r="BQ90" s="191">
        <v>0</v>
      </c>
      <c r="BR90" s="191">
        <v>0</v>
      </c>
      <c r="BS90" s="191">
        <v>0</v>
      </c>
      <c r="BT90" s="191">
        <v>0</v>
      </c>
      <c r="BU90" s="191">
        <v>0</v>
      </c>
      <c r="BV90" s="191">
        <v>0</v>
      </c>
      <c r="BW90" s="191">
        <v>0</v>
      </c>
      <c r="BX90" s="191">
        <v>0</v>
      </c>
      <c r="BY90" s="191">
        <v>0</v>
      </c>
      <c r="CA90" s="190">
        <v>29</v>
      </c>
      <c r="CB90" s="190">
        <v>23</v>
      </c>
      <c r="CC90" s="190">
        <v>2</v>
      </c>
      <c r="CD90" s="190">
        <v>0</v>
      </c>
      <c r="CE90" s="190">
        <v>0</v>
      </c>
      <c r="CF90" s="190">
        <v>0</v>
      </c>
      <c r="CG90" s="190">
        <v>0</v>
      </c>
      <c r="CH90" s="190">
        <v>0</v>
      </c>
      <c r="CI90" s="190">
        <v>0</v>
      </c>
      <c r="CJ90" s="190">
        <v>0</v>
      </c>
      <c r="CK90" s="190">
        <v>0</v>
      </c>
      <c r="CL90" s="190">
        <v>0</v>
      </c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</row>
    <row r="91" spans="1:124" ht="13" x14ac:dyDescent="0.3">
      <c r="A91" s="27" t="s">
        <v>47</v>
      </c>
      <c r="B91" s="195">
        <f t="shared" si="93"/>
        <v>98</v>
      </c>
      <c r="C91" s="201">
        <f t="shared" si="111"/>
        <v>0</v>
      </c>
      <c r="D91" s="195">
        <f t="shared" si="94"/>
        <v>77</v>
      </c>
      <c r="E91" s="201">
        <f t="shared" si="95"/>
        <v>0</v>
      </c>
      <c r="F91" s="195">
        <f t="shared" si="96"/>
        <v>4</v>
      </c>
      <c r="G91" s="201">
        <f t="shared" si="97"/>
        <v>0</v>
      </c>
      <c r="H91" s="195">
        <f t="shared" si="98"/>
        <v>0</v>
      </c>
      <c r="I91" s="201">
        <f t="shared" si="99"/>
        <v>0</v>
      </c>
      <c r="J91" s="195">
        <f t="shared" si="100"/>
        <v>0</v>
      </c>
      <c r="K91" s="201">
        <f t="shared" si="101"/>
        <v>0</v>
      </c>
      <c r="L91" s="195">
        <f t="shared" si="102"/>
        <v>0</v>
      </c>
      <c r="M91" s="201">
        <f t="shared" si="103"/>
        <v>0</v>
      </c>
      <c r="N91" s="195">
        <f t="shared" si="104"/>
        <v>0</v>
      </c>
      <c r="O91" s="201">
        <f t="shared" si="105"/>
        <v>0</v>
      </c>
      <c r="P91" s="195">
        <f t="shared" si="106"/>
        <v>0</v>
      </c>
      <c r="Q91" s="201">
        <f t="shared" si="107"/>
        <v>0</v>
      </c>
      <c r="R91" s="195">
        <f t="shared" si="108"/>
        <v>0</v>
      </c>
      <c r="S91" s="201">
        <f t="shared" si="109"/>
        <v>0</v>
      </c>
      <c r="T91" s="195">
        <f t="shared" si="141"/>
        <v>179</v>
      </c>
      <c r="U91" s="201">
        <f t="shared" si="112"/>
        <v>0</v>
      </c>
      <c r="V91" s="26"/>
      <c r="W91" s="4"/>
      <c r="X91">
        <f t="shared" si="128"/>
        <v>22</v>
      </c>
      <c r="Y91">
        <f t="shared" si="129"/>
        <v>20</v>
      </c>
      <c r="Z91">
        <f t="shared" si="130"/>
        <v>2</v>
      </c>
      <c r="AA91">
        <f t="shared" si="131"/>
        <v>0</v>
      </c>
      <c r="AB91">
        <f t="shared" si="132"/>
        <v>0</v>
      </c>
      <c r="AC91">
        <f t="shared" si="133"/>
        <v>0</v>
      </c>
      <c r="AD91">
        <f t="shared" si="134"/>
        <v>0</v>
      </c>
      <c r="AE91">
        <f t="shared" si="135"/>
        <v>0</v>
      </c>
      <c r="AF91">
        <f t="shared" si="136"/>
        <v>0</v>
      </c>
      <c r="AG91">
        <f t="shared" si="137"/>
        <v>0</v>
      </c>
      <c r="AH91">
        <f t="shared" si="138"/>
        <v>0</v>
      </c>
      <c r="AI91">
        <f t="shared" si="139"/>
        <v>0</v>
      </c>
      <c r="AL91">
        <f t="shared" si="116"/>
        <v>0</v>
      </c>
      <c r="AM91">
        <f t="shared" si="117"/>
        <v>0</v>
      </c>
      <c r="AN91">
        <f t="shared" si="118"/>
        <v>0</v>
      </c>
      <c r="AO91">
        <f t="shared" si="119"/>
        <v>0</v>
      </c>
      <c r="AP91">
        <f t="shared" si="120"/>
        <v>0</v>
      </c>
      <c r="AQ91">
        <f t="shared" si="121"/>
        <v>0</v>
      </c>
      <c r="AR91">
        <f t="shared" si="122"/>
        <v>0</v>
      </c>
      <c r="AS91">
        <f t="shared" si="123"/>
        <v>0</v>
      </c>
      <c r="AT91">
        <f t="shared" si="124"/>
        <v>0</v>
      </c>
      <c r="AU91">
        <f t="shared" si="125"/>
        <v>0</v>
      </c>
      <c r="AV91">
        <f t="shared" si="126"/>
        <v>0</v>
      </c>
      <c r="AW91">
        <f t="shared" si="127"/>
        <v>0</v>
      </c>
      <c r="BA91" s="190">
        <f t="shared" si="140"/>
        <v>28</v>
      </c>
      <c r="BB91" s="190">
        <f t="shared" si="80"/>
        <v>31</v>
      </c>
      <c r="BC91" s="190">
        <f t="shared" si="81"/>
        <v>3</v>
      </c>
      <c r="BD91" s="190">
        <f t="shared" si="82"/>
        <v>0</v>
      </c>
      <c r="BE91" s="190">
        <f t="shared" si="83"/>
        <v>0</v>
      </c>
      <c r="BF91" s="190">
        <f t="shared" si="84"/>
        <v>0</v>
      </c>
      <c r="BG91" s="190">
        <f t="shared" si="85"/>
        <v>0</v>
      </c>
      <c r="BH91" s="190">
        <f t="shared" si="86"/>
        <v>0</v>
      </c>
      <c r="BI91" s="190">
        <f t="shared" si="87"/>
        <v>0</v>
      </c>
      <c r="BJ91" s="190">
        <f t="shared" si="88"/>
        <v>0</v>
      </c>
      <c r="BK91" s="190">
        <f t="shared" si="91"/>
        <v>0</v>
      </c>
      <c r="BL91" s="190">
        <f t="shared" si="90"/>
        <v>0</v>
      </c>
      <c r="BM91" s="71"/>
      <c r="BN91" s="191">
        <v>1</v>
      </c>
      <c r="BO91" s="191">
        <v>1</v>
      </c>
      <c r="BP91" s="191">
        <v>0</v>
      </c>
      <c r="BQ91" s="191">
        <v>0</v>
      </c>
      <c r="BR91" s="191">
        <v>0</v>
      </c>
      <c r="BS91" s="191">
        <v>0</v>
      </c>
      <c r="BT91" s="191">
        <v>0</v>
      </c>
      <c r="BU91" s="191">
        <v>0</v>
      </c>
      <c r="BV91" s="191">
        <v>0</v>
      </c>
      <c r="BW91" s="191">
        <v>0</v>
      </c>
      <c r="BX91" s="191">
        <v>0</v>
      </c>
      <c r="BY91" s="191">
        <v>0</v>
      </c>
      <c r="CA91" s="190">
        <v>35</v>
      </c>
      <c r="CB91" s="190">
        <v>50</v>
      </c>
      <c r="CC91" s="190">
        <v>14</v>
      </c>
      <c r="CD91" s="190">
        <v>1</v>
      </c>
      <c r="CE91" s="190">
        <v>0</v>
      </c>
      <c r="CF91" s="190">
        <v>0</v>
      </c>
      <c r="CG91" s="190">
        <v>0</v>
      </c>
      <c r="CH91" s="190">
        <v>0</v>
      </c>
      <c r="CI91" s="190">
        <v>0</v>
      </c>
      <c r="CJ91" s="190">
        <v>0</v>
      </c>
      <c r="CK91" s="190">
        <v>0</v>
      </c>
      <c r="CL91" s="190">
        <v>0</v>
      </c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</row>
    <row r="92" spans="1:124" ht="13" x14ac:dyDescent="0.3">
      <c r="A92" s="27" t="s">
        <v>48</v>
      </c>
      <c r="B92" s="195">
        <f t="shared" si="93"/>
        <v>42</v>
      </c>
      <c r="C92" s="201">
        <f t="shared" si="111"/>
        <v>3</v>
      </c>
      <c r="D92" s="195">
        <f t="shared" si="94"/>
        <v>37</v>
      </c>
      <c r="E92" s="201">
        <f t="shared" si="95"/>
        <v>0</v>
      </c>
      <c r="F92" s="195">
        <f t="shared" si="96"/>
        <v>5</v>
      </c>
      <c r="G92" s="201">
        <f t="shared" si="97"/>
        <v>0</v>
      </c>
      <c r="H92" s="195">
        <f t="shared" si="98"/>
        <v>2</v>
      </c>
      <c r="I92" s="201">
        <f t="shared" si="99"/>
        <v>0</v>
      </c>
      <c r="J92" s="195">
        <f t="shared" si="100"/>
        <v>0</v>
      </c>
      <c r="K92" s="201">
        <f t="shared" si="101"/>
        <v>0</v>
      </c>
      <c r="L92" s="195">
        <f t="shared" si="102"/>
        <v>0</v>
      </c>
      <c r="M92" s="201">
        <f t="shared" si="103"/>
        <v>0</v>
      </c>
      <c r="N92" s="195">
        <f t="shared" si="104"/>
        <v>0</v>
      </c>
      <c r="O92" s="201">
        <f t="shared" si="105"/>
        <v>0</v>
      </c>
      <c r="P92" s="195">
        <f t="shared" si="106"/>
        <v>0</v>
      </c>
      <c r="Q92" s="201">
        <f t="shared" si="107"/>
        <v>0</v>
      </c>
      <c r="R92" s="195">
        <f t="shared" si="108"/>
        <v>0</v>
      </c>
      <c r="S92" s="201">
        <f t="shared" si="109"/>
        <v>0</v>
      </c>
      <c r="T92" s="195">
        <f t="shared" si="141"/>
        <v>86</v>
      </c>
      <c r="U92" s="201">
        <f t="shared" si="112"/>
        <v>3</v>
      </c>
      <c r="V92" s="26"/>
      <c r="W92" s="4"/>
      <c r="X92">
        <f t="shared" si="128"/>
        <v>18</v>
      </c>
      <c r="Y92">
        <f t="shared" si="129"/>
        <v>30</v>
      </c>
      <c r="Z92">
        <f t="shared" si="130"/>
        <v>8</v>
      </c>
      <c r="AA92">
        <f t="shared" si="131"/>
        <v>3</v>
      </c>
      <c r="AB92">
        <f t="shared" si="132"/>
        <v>0</v>
      </c>
      <c r="AC92">
        <f t="shared" si="133"/>
        <v>0</v>
      </c>
      <c r="AD92">
        <f t="shared" si="134"/>
        <v>0</v>
      </c>
      <c r="AE92">
        <f t="shared" si="135"/>
        <v>0</v>
      </c>
      <c r="AF92">
        <f t="shared" si="136"/>
        <v>0</v>
      </c>
      <c r="AG92">
        <f t="shared" si="137"/>
        <v>0</v>
      </c>
      <c r="AH92">
        <f t="shared" si="138"/>
        <v>0</v>
      </c>
      <c r="AI92">
        <f t="shared" si="139"/>
        <v>0</v>
      </c>
      <c r="AL92">
        <f t="shared" si="116"/>
        <v>1</v>
      </c>
      <c r="AM92">
        <f t="shared" si="117"/>
        <v>0</v>
      </c>
      <c r="AN92">
        <f t="shared" si="118"/>
        <v>0</v>
      </c>
      <c r="AO92">
        <f t="shared" si="119"/>
        <v>0</v>
      </c>
      <c r="AP92">
        <f t="shared" si="120"/>
        <v>0</v>
      </c>
      <c r="AQ92">
        <f t="shared" si="121"/>
        <v>0</v>
      </c>
      <c r="AR92">
        <f t="shared" si="122"/>
        <v>0</v>
      </c>
      <c r="AS92">
        <f t="shared" si="123"/>
        <v>0</v>
      </c>
      <c r="AT92">
        <f t="shared" si="124"/>
        <v>0</v>
      </c>
      <c r="AU92">
        <f t="shared" si="125"/>
        <v>0</v>
      </c>
      <c r="AV92">
        <f t="shared" si="126"/>
        <v>0</v>
      </c>
      <c r="AW92">
        <f t="shared" si="127"/>
        <v>0</v>
      </c>
      <c r="BA92" s="190">
        <f t="shared" si="140"/>
        <v>17</v>
      </c>
      <c r="BB92" s="190">
        <f t="shared" si="80"/>
        <v>18</v>
      </c>
      <c r="BC92" s="190">
        <f t="shared" si="81"/>
        <v>2</v>
      </c>
      <c r="BD92" s="190">
        <f t="shared" si="82"/>
        <v>0</v>
      </c>
      <c r="BE92" s="190">
        <f t="shared" si="83"/>
        <v>0</v>
      </c>
      <c r="BF92" s="190">
        <f t="shared" si="84"/>
        <v>0</v>
      </c>
      <c r="BG92" s="190">
        <f t="shared" si="85"/>
        <v>0</v>
      </c>
      <c r="BH92" s="190">
        <f t="shared" si="86"/>
        <v>0</v>
      </c>
      <c r="BI92" s="190">
        <f t="shared" si="87"/>
        <v>0</v>
      </c>
      <c r="BJ92" s="190">
        <f t="shared" si="88"/>
        <v>0</v>
      </c>
      <c r="BK92" s="190">
        <f t="shared" si="91"/>
        <v>0</v>
      </c>
      <c r="BL92" s="190">
        <f t="shared" si="90"/>
        <v>0</v>
      </c>
      <c r="BM92" s="71"/>
      <c r="BN92" s="191">
        <v>2</v>
      </c>
      <c r="BO92" s="191">
        <v>0</v>
      </c>
      <c r="BP92" s="191">
        <v>0</v>
      </c>
      <c r="BQ92" s="191">
        <v>0</v>
      </c>
      <c r="BR92" s="191">
        <v>0</v>
      </c>
      <c r="BS92" s="191">
        <v>0</v>
      </c>
      <c r="BT92" s="191">
        <v>0</v>
      </c>
      <c r="BU92" s="191">
        <v>0</v>
      </c>
      <c r="BV92" s="191">
        <v>0</v>
      </c>
      <c r="BW92" s="191">
        <v>0</v>
      </c>
      <c r="BX92" s="191">
        <v>0</v>
      </c>
      <c r="BY92" s="191">
        <v>0</v>
      </c>
      <c r="CA92" s="190">
        <v>71</v>
      </c>
      <c r="CB92" s="190">
        <v>55</v>
      </c>
      <c r="CC92" s="190">
        <v>8</v>
      </c>
      <c r="CD92" s="190">
        <v>0</v>
      </c>
      <c r="CE92" s="190">
        <v>0</v>
      </c>
      <c r="CF92" s="190">
        <v>0</v>
      </c>
      <c r="CG92" s="190">
        <v>0</v>
      </c>
      <c r="CH92" s="190">
        <v>0</v>
      </c>
      <c r="CI92" s="190">
        <v>0</v>
      </c>
      <c r="CJ92" s="190">
        <v>0</v>
      </c>
      <c r="CK92" s="190">
        <v>0</v>
      </c>
      <c r="CL92" s="190">
        <v>0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</row>
    <row r="93" spans="1:124" ht="13" x14ac:dyDescent="0.3">
      <c r="A93" s="27" t="s">
        <v>49</v>
      </c>
      <c r="B93" s="195">
        <f t="shared" si="93"/>
        <v>23</v>
      </c>
      <c r="C93" s="201">
        <f t="shared" si="111"/>
        <v>1</v>
      </c>
      <c r="D93" s="195">
        <f t="shared" si="94"/>
        <v>29</v>
      </c>
      <c r="E93" s="201">
        <f t="shared" si="95"/>
        <v>0</v>
      </c>
      <c r="F93" s="195">
        <f t="shared" si="96"/>
        <v>9</v>
      </c>
      <c r="G93" s="201">
        <f t="shared" si="97"/>
        <v>1</v>
      </c>
      <c r="H93" s="195">
        <f t="shared" si="98"/>
        <v>0</v>
      </c>
      <c r="I93" s="201">
        <f t="shared" si="99"/>
        <v>0</v>
      </c>
      <c r="J93" s="195">
        <f t="shared" si="100"/>
        <v>0</v>
      </c>
      <c r="K93" s="201">
        <f t="shared" si="101"/>
        <v>0</v>
      </c>
      <c r="L93" s="195">
        <f t="shared" si="102"/>
        <v>0</v>
      </c>
      <c r="M93" s="201">
        <f t="shared" si="103"/>
        <v>0</v>
      </c>
      <c r="N93" s="195">
        <f t="shared" si="104"/>
        <v>0</v>
      </c>
      <c r="O93" s="201">
        <f t="shared" si="105"/>
        <v>0</v>
      </c>
      <c r="P93" s="195">
        <f t="shared" si="106"/>
        <v>0</v>
      </c>
      <c r="Q93" s="201">
        <f t="shared" si="107"/>
        <v>0</v>
      </c>
      <c r="R93" s="195">
        <f t="shared" si="108"/>
        <v>0</v>
      </c>
      <c r="S93" s="201">
        <f t="shared" si="109"/>
        <v>0</v>
      </c>
      <c r="T93" s="195">
        <f t="shared" si="141"/>
        <v>61</v>
      </c>
      <c r="U93" s="201">
        <f t="shared" si="112"/>
        <v>2</v>
      </c>
      <c r="V93" s="26"/>
      <c r="W93" s="4"/>
      <c r="X93">
        <f t="shared" si="128"/>
        <v>32</v>
      </c>
      <c r="Y93">
        <f t="shared" si="129"/>
        <v>50</v>
      </c>
      <c r="Z93">
        <f t="shared" si="130"/>
        <v>2</v>
      </c>
      <c r="AA93">
        <f t="shared" si="131"/>
        <v>0</v>
      </c>
      <c r="AB93">
        <f t="shared" si="132"/>
        <v>0</v>
      </c>
      <c r="AC93">
        <f t="shared" si="133"/>
        <v>0</v>
      </c>
      <c r="AD93">
        <f t="shared" si="134"/>
        <v>0</v>
      </c>
      <c r="AE93">
        <f t="shared" si="135"/>
        <v>0</v>
      </c>
      <c r="AF93">
        <f t="shared" si="136"/>
        <v>0</v>
      </c>
      <c r="AG93">
        <f t="shared" si="137"/>
        <v>0</v>
      </c>
      <c r="AH93">
        <f t="shared" si="138"/>
        <v>0</v>
      </c>
      <c r="AI93">
        <f t="shared" si="139"/>
        <v>0</v>
      </c>
      <c r="AL93">
        <f t="shared" si="116"/>
        <v>0</v>
      </c>
      <c r="AM93">
        <f t="shared" si="117"/>
        <v>0</v>
      </c>
      <c r="AN93">
        <f t="shared" si="118"/>
        <v>0</v>
      </c>
      <c r="AO93">
        <f t="shared" si="119"/>
        <v>0</v>
      </c>
      <c r="AP93">
        <f t="shared" si="120"/>
        <v>0</v>
      </c>
      <c r="AQ93">
        <f t="shared" si="121"/>
        <v>0</v>
      </c>
      <c r="AR93">
        <f t="shared" si="122"/>
        <v>0</v>
      </c>
      <c r="AS93">
        <f t="shared" si="123"/>
        <v>0</v>
      </c>
      <c r="AT93">
        <f t="shared" si="124"/>
        <v>0</v>
      </c>
      <c r="AU93">
        <f t="shared" si="125"/>
        <v>0</v>
      </c>
      <c r="AV93">
        <f t="shared" si="126"/>
        <v>0</v>
      </c>
      <c r="AW93">
        <f t="shared" si="127"/>
        <v>0</v>
      </c>
      <c r="BA93" s="190">
        <f t="shared" si="140"/>
        <v>32</v>
      </c>
      <c r="BB93" s="190">
        <f t="shared" si="80"/>
        <v>16</v>
      </c>
      <c r="BC93" s="190">
        <f t="shared" si="81"/>
        <v>5</v>
      </c>
      <c r="BD93" s="190">
        <f t="shared" si="82"/>
        <v>0</v>
      </c>
      <c r="BE93" s="190">
        <f t="shared" si="83"/>
        <v>0</v>
      </c>
      <c r="BF93" s="190">
        <f t="shared" si="84"/>
        <v>0</v>
      </c>
      <c r="BG93" s="190">
        <f t="shared" si="85"/>
        <v>0</v>
      </c>
      <c r="BH93" s="190">
        <f t="shared" si="86"/>
        <v>0</v>
      </c>
      <c r="BI93" s="190">
        <f t="shared" si="87"/>
        <v>0</v>
      </c>
      <c r="BJ93" s="190">
        <f t="shared" si="88"/>
        <v>0</v>
      </c>
      <c r="BK93" s="190">
        <f t="shared" si="91"/>
        <v>0</v>
      </c>
      <c r="BL93" s="190">
        <f t="shared" si="90"/>
        <v>0</v>
      </c>
      <c r="BM93" s="71"/>
      <c r="BN93" s="191">
        <v>4</v>
      </c>
      <c r="BO93" s="191">
        <v>0</v>
      </c>
      <c r="BP93" s="191">
        <v>0</v>
      </c>
      <c r="BQ93" s="191">
        <v>0</v>
      </c>
      <c r="BR93" s="191">
        <v>0</v>
      </c>
      <c r="BS93" s="191">
        <v>0</v>
      </c>
      <c r="BT93" s="191">
        <v>0</v>
      </c>
      <c r="BU93" s="191">
        <v>0</v>
      </c>
      <c r="BV93" s="191">
        <v>0</v>
      </c>
      <c r="BW93" s="191">
        <v>0</v>
      </c>
      <c r="BX93" s="191">
        <v>0</v>
      </c>
      <c r="BY93" s="191">
        <v>0</v>
      </c>
      <c r="CA93" s="190">
        <v>101</v>
      </c>
      <c r="CB93" s="190">
        <v>68</v>
      </c>
      <c r="CC93" s="190">
        <v>5</v>
      </c>
      <c r="CD93" s="190">
        <v>0</v>
      </c>
      <c r="CE93" s="190">
        <v>0</v>
      </c>
      <c r="CF93" s="190">
        <v>0</v>
      </c>
      <c r="CG93" s="190">
        <v>0</v>
      </c>
      <c r="CH93" s="190">
        <v>0</v>
      </c>
      <c r="CI93" s="190">
        <v>0</v>
      </c>
      <c r="CJ93" s="190">
        <v>0</v>
      </c>
      <c r="CK93" s="190">
        <v>0</v>
      </c>
      <c r="CL93" s="190">
        <v>0</v>
      </c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</row>
    <row r="94" spans="1:124" ht="13" x14ac:dyDescent="0.3">
      <c r="A94" s="27" t="s">
        <v>50</v>
      </c>
      <c r="B94" s="195">
        <f>X99</f>
        <v>16</v>
      </c>
      <c r="C94" s="201">
        <f>AL99</f>
        <v>1</v>
      </c>
      <c r="D94" s="195">
        <f>Y99</f>
        <v>15</v>
      </c>
      <c r="E94" s="201">
        <f>AM99</f>
        <v>0</v>
      </c>
      <c r="F94" s="195">
        <f>Z99</f>
        <v>3</v>
      </c>
      <c r="G94" s="201">
        <f>AN99</f>
        <v>0</v>
      </c>
      <c r="H94" s="195">
        <f>AA99</f>
        <v>0</v>
      </c>
      <c r="I94" s="201">
        <f>AO99</f>
        <v>0</v>
      </c>
      <c r="J94" s="195">
        <f>AB99</f>
        <v>0</v>
      </c>
      <c r="K94" s="201">
        <f>AP99</f>
        <v>0</v>
      </c>
      <c r="L94" s="195">
        <f>AC99</f>
        <v>0</v>
      </c>
      <c r="M94" s="201">
        <f>AQ99</f>
        <v>0</v>
      </c>
      <c r="N94" s="195">
        <f>AD99</f>
        <v>0</v>
      </c>
      <c r="O94" s="201">
        <f>AR99</f>
        <v>0</v>
      </c>
      <c r="P94" s="195">
        <f>AE99</f>
        <v>0</v>
      </c>
      <c r="Q94" s="201">
        <f>AS99</f>
        <v>0</v>
      </c>
      <c r="R94" s="195">
        <f>SUM(AF99:AI99)</f>
        <v>0</v>
      </c>
      <c r="S94" s="201">
        <f>SUM(AT99:AW99)</f>
        <v>0</v>
      </c>
      <c r="T94" s="195">
        <f t="shared" si="141"/>
        <v>34</v>
      </c>
      <c r="U94" s="201">
        <f t="shared" si="112"/>
        <v>1</v>
      </c>
      <c r="V94" s="26"/>
      <c r="W94" s="4"/>
      <c r="X94">
        <f t="shared" si="128"/>
        <v>64</v>
      </c>
      <c r="Y94">
        <f t="shared" si="129"/>
        <v>55</v>
      </c>
      <c r="Z94">
        <f t="shared" si="130"/>
        <v>8</v>
      </c>
      <c r="AA94">
        <f t="shared" si="131"/>
        <v>1</v>
      </c>
      <c r="AB94">
        <f t="shared" si="132"/>
        <v>0</v>
      </c>
      <c r="AC94">
        <f t="shared" si="133"/>
        <v>0</v>
      </c>
      <c r="AD94">
        <f t="shared" si="134"/>
        <v>0</v>
      </c>
      <c r="AE94">
        <f t="shared" si="135"/>
        <v>0</v>
      </c>
      <c r="AF94">
        <f t="shared" si="136"/>
        <v>0</v>
      </c>
      <c r="AG94">
        <f t="shared" si="137"/>
        <v>0</v>
      </c>
      <c r="AH94">
        <f t="shared" si="138"/>
        <v>0</v>
      </c>
      <c r="AI94">
        <f t="shared" si="139"/>
        <v>0</v>
      </c>
      <c r="AL94">
        <f t="shared" si="116"/>
        <v>0</v>
      </c>
      <c r="AM94">
        <f t="shared" si="117"/>
        <v>0</v>
      </c>
      <c r="AN94">
        <f t="shared" si="118"/>
        <v>0</v>
      </c>
      <c r="AO94">
        <f t="shared" si="119"/>
        <v>0</v>
      </c>
      <c r="AP94">
        <f t="shared" si="120"/>
        <v>0</v>
      </c>
      <c r="AQ94">
        <f t="shared" si="121"/>
        <v>0</v>
      </c>
      <c r="AR94">
        <f t="shared" si="122"/>
        <v>0</v>
      </c>
      <c r="AS94">
        <f t="shared" si="123"/>
        <v>0</v>
      </c>
      <c r="AT94">
        <f t="shared" si="124"/>
        <v>0</v>
      </c>
      <c r="AU94">
        <f t="shared" si="125"/>
        <v>0</v>
      </c>
      <c r="AV94">
        <f t="shared" si="126"/>
        <v>0</v>
      </c>
      <c r="AW94">
        <f t="shared" si="127"/>
        <v>0</v>
      </c>
      <c r="BA94" s="190">
        <f t="shared" si="140"/>
        <v>30</v>
      </c>
      <c r="BB94" s="190">
        <f t="shared" si="80"/>
        <v>18</v>
      </c>
      <c r="BC94" s="190">
        <f t="shared" si="81"/>
        <v>6</v>
      </c>
      <c r="BD94" s="190">
        <f t="shared" si="82"/>
        <v>0</v>
      </c>
      <c r="BE94" s="190">
        <f t="shared" si="83"/>
        <v>0</v>
      </c>
      <c r="BF94" s="190">
        <f t="shared" si="84"/>
        <v>0</v>
      </c>
      <c r="BG94" s="190">
        <f t="shared" si="85"/>
        <v>0</v>
      </c>
      <c r="BH94" s="190">
        <f t="shared" si="86"/>
        <v>0</v>
      </c>
      <c r="BI94" s="190">
        <f t="shared" si="87"/>
        <v>0</v>
      </c>
      <c r="BJ94" s="190">
        <f t="shared" si="88"/>
        <v>0</v>
      </c>
      <c r="BK94" s="190">
        <f t="shared" si="91"/>
        <v>0</v>
      </c>
      <c r="BL94" s="190">
        <f t="shared" si="90"/>
        <v>0</v>
      </c>
      <c r="BM94" s="71"/>
      <c r="BN94" s="191">
        <v>0</v>
      </c>
      <c r="BO94" s="191">
        <v>0</v>
      </c>
      <c r="BP94" s="191">
        <v>0</v>
      </c>
      <c r="BQ94" s="191">
        <v>0</v>
      </c>
      <c r="BR94" s="191">
        <v>0</v>
      </c>
      <c r="BS94" s="191">
        <v>0</v>
      </c>
      <c r="BT94" s="191">
        <v>0</v>
      </c>
      <c r="BU94" s="191">
        <v>0</v>
      </c>
      <c r="BV94" s="191">
        <v>0</v>
      </c>
      <c r="BW94" s="191">
        <v>0</v>
      </c>
      <c r="BX94" s="191">
        <v>0</v>
      </c>
      <c r="BY94" s="191">
        <v>0</v>
      </c>
      <c r="CA94" s="190">
        <v>47</v>
      </c>
      <c r="CB94" s="190">
        <v>40</v>
      </c>
      <c r="CC94" s="190">
        <v>4</v>
      </c>
      <c r="CD94" s="190">
        <v>0</v>
      </c>
      <c r="CE94" s="190">
        <v>0</v>
      </c>
      <c r="CF94" s="190">
        <v>0</v>
      </c>
      <c r="CG94" s="190">
        <v>0</v>
      </c>
      <c r="CH94" s="190">
        <v>0</v>
      </c>
      <c r="CI94" s="190">
        <v>0</v>
      </c>
      <c r="CJ94" s="190">
        <v>0</v>
      </c>
      <c r="CK94" s="190">
        <v>0</v>
      </c>
      <c r="CL94" s="190">
        <v>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</row>
    <row r="95" spans="1:124" ht="13" x14ac:dyDescent="0.3">
      <c r="A95" s="27" t="s">
        <v>51</v>
      </c>
      <c r="B95" s="195">
        <f>X100</f>
        <v>8</v>
      </c>
      <c r="C95" s="201">
        <f>AL100</f>
        <v>1</v>
      </c>
      <c r="D95" s="195">
        <f>Y100</f>
        <v>12</v>
      </c>
      <c r="E95" s="201">
        <f>AM100</f>
        <v>1</v>
      </c>
      <c r="F95" s="195">
        <f>Z100</f>
        <v>1</v>
      </c>
      <c r="G95" s="201">
        <f>AN100</f>
        <v>0</v>
      </c>
      <c r="H95" s="195">
        <f>AA100</f>
        <v>0</v>
      </c>
      <c r="I95" s="201">
        <f>AO100</f>
        <v>0</v>
      </c>
      <c r="J95" s="195">
        <f>AB100</f>
        <v>0</v>
      </c>
      <c r="K95" s="201">
        <f>AP100</f>
        <v>0</v>
      </c>
      <c r="L95" s="195">
        <f>AC100</f>
        <v>0</v>
      </c>
      <c r="M95" s="201">
        <f>AQ100</f>
        <v>0</v>
      </c>
      <c r="N95" s="195">
        <f>AD100</f>
        <v>0</v>
      </c>
      <c r="O95" s="201">
        <f>AR100</f>
        <v>0</v>
      </c>
      <c r="P95" s="195">
        <f>AE100</f>
        <v>0</v>
      </c>
      <c r="Q95" s="201">
        <f>AS100</f>
        <v>0</v>
      </c>
      <c r="R95" s="195">
        <f>SUM(AF100:AI100)</f>
        <v>0</v>
      </c>
      <c r="S95" s="201">
        <f>SUM(AT100:AW100)</f>
        <v>0</v>
      </c>
      <c r="T95" s="195">
        <f t="shared" si="141"/>
        <v>21</v>
      </c>
      <c r="U95" s="201">
        <f>SUM(C95,E95,G95,I95,K95,M95,O96,Q95,S95)</f>
        <v>2</v>
      </c>
      <c r="V95" s="26"/>
      <c r="W95" s="4"/>
      <c r="X95">
        <f t="shared" si="128"/>
        <v>98</v>
      </c>
      <c r="Y95">
        <f t="shared" si="129"/>
        <v>77</v>
      </c>
      <c r="Z95">
        <f t="shared" si="130"/>
        <v>4</v>
      </c>
      <c r="AA95">
        <f t="shared" si="131"/>
        <v>0</v>
      </c>
      <c r="AB95">
        <f t="shared" si="132"/>
        <v>0</v>
      </c>
      <c r="AC95">
        <f t="shared" si="133"/>
        <v>0</v>
      </c>
      <c r="AD95">
        <f t="shared" si="134"/>
        <v>0</v>
      </c>
      <c r="AE95">
        <f t="shared" si="135"/>
        <v>0</v>
      </c>
      <c r="AF95">
        <f t="shared" si="136"/>
        <v>0</v>
      </c>
      <c r="AG95">
        <f t="shared" si="137"/>
        <v>0</v>
      </c>
      <c r="AH95">
        <f t="shared" si="138"/>
        <v>0</v>
      </c>
      <c r="AI95">
        <f t="shared" si="139"/>
        <v>0</v>
      </c>
      <c r="AL95">
        <f t="shared" si="116"/>
        <v>0</v>
      </c>
      <c r="AM95">
        <f t="shared" si="117"/>
        <v>0</v>
      </c>
      <c r="AN95">
        <f t="shared" si="118"/>
        <v>0</v>
      </c>
      <c r="AO95">
        <f t="shared" si="119"/>
        <v>0</v>
      </c>
      <c r="AP95">
        <f t="shared" si="120"/>
        <v>0</v>
      </c>
      <c r="AQ95">
        <f t="shared" si="121"/>
        <v>0</v>
      </c>
      <c r="AR95">
        <f t="shared" si="122"/>
        <v>0</v>
      </c>
      <c r="AS95">
        <f t="shared" si="123"/>
        <v>0</v>
      </c>
      <c r="AT95">
        <f t="shared" si="124"/>
        <v>0</v>
      </c>
      <c r="AU95">
        <f t="shared" si="125"/>
        <v>0</v>
      </c>
      <c r="AV95">
        <f t="shared" si="126"/>
        <v>0</v>
      </c>
      <c r="AW95">
        <f t="shared" si="127"/>
        <v>0</v>
      </c>
      <c r="BA95" s="190">
        <f t="shared" si="140"/>
        <v>31</v>
      </c>
      <c r="BB95" s="190">
        <f t="shared" si="80"/>
        <v>23</v>
      </c>
      <c r="BC95" s="190">
        <f t="shared" si="81"/>
        <v>2</v>
      </c>
      <c r="BD95" s="190">
        <f t="shared" si="82"/>
        <v>0</v>
      </c>
      <c r="BE95" s="190">
        <f t="shared" si="83"/>
        <v>0</v>
      </c>
      <c r="BF95" s="190">
        <f t="shared" si="84"/>
        <v>0</v>
      </c>
      <c r="BG95" s="190">
        <f t="shared" si="85"/>
        <v>0</v>
      </c>
      <c r="BH95" s="190">
        <f t="shared" si="86"/>
        <v>0</v>
      </c>
      <c r="BI95" s="190">
        <f t="shared" si="87"/>
        <v>0</v>
      </c>
      <c r="BJ95" s="190">
        <f t="shared" si="88"/>
        <v>0</v>
      </c>
      <c r="BK95" s="190">
        <f t="shared" si="91"/>
        <v>0</v>
      </c>
      <c r="BL95" s="190">
        <f t="shared" si="90"/>
        <v>0</v>
      </c>
      <c r="BM95" s="71"/>
      <c r="BN95" s="191">
        <v>2</v>
      </c>
      <c r="BO95" s="191">
        <v>0</v>
      </c>
      <c r="BP95" s="191">
        <v>0</v>
      </c>
      <c r="BQ95" s="191">
        <v>0</v>
      </c>
      <c r="BR95" s="191">
        <v>0</v>
      </c>
      <c r="BS95" s="191">
        <v>0</v>
      </c>
      <c r="BT95" s="191">
        <v>0</v>
      </c>
      <c r="BU95" s="191">
        <v>0</v>
      </c>
      <c r="BV95" s="191">
        <v>0</v>
      </c>
      <c r="BW95" s="191">
        <v>0</v>
      </c>
      <c r="BX95" s="191">
        <v>0</v>
      </c>
      <c r="BY95" s="191">
        <v>0</v>
      </c>
      <c r="CA95" s="190">
        <v>19</v>
      </c>
      <c r="CB95" s="190">
        <v>31</v>
      </c>
      <c r="CC95" s="190">
        <v>1</v>
      </c>
      <c r="CD95" s="190">
        <v>0</v>
      </c>
      <c r="CE95" s="190">
        <v>0</v>
      </c>
      <c r="CF95" s="190">
        <v>0</v>
      </c>
      <c r="CG95" s="190">
        <v>0</v>
      </c>
      <c r="CH95" s="190">
        <v>0</v>
      </c>
      <c r="CI95" s="190">
        <v>0</v>
      </c>
      <c r="CJ95" s="190">
        <v>0</v>
      </c>
      <c r="CK95" s="190">
        <v>0</v>
      </c>
      <c r="CL95" s="190">
        <v>0</v>
      </c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</row>
    <row r="96" spans="1:124" ht="13.5" thickBot="1" x14ac:dyDescent="0.35">
      <c r="A96" s="18" t="s">
        <v>52</v>
      </c>
      <c r="B96" s="195">
        <f>X101</f>
        <v>8</v>
      </c>
      <c r="C96" s="201">
        <f>AL101</f>
        <v>1</v>
      </c>
      <c r="D96" s="195">
        <f>Y101</f>
        <v>4</v>
      </c>
      <c r="E96" s="201">
        <f>AM101</f>
        <v>0</v>
      </c>
      <c r="F96" s="195">
        <f>Z101</f>
        <v>1</v>
      </c>
      <c r="G96" s="201">
        <f>AN101</f>
        <v>0</v>
      </c>
      <c r="H96" s="195">
        <f>AA101</f>
        <v>0</v>
      </c>
      <c r="I96" s="201">
        <f>AO101</f>
        <v>0</v>
      </c>
      <c r="J96" s="195">
        <f>AB101</f>
        <v>0</v>
      </c>
      <c r="K96" s="201">
        <f>AP101</f>
        <v>0</v>
      </c>
      <c r="L96" s="195">
        <f>AC101</f>
        <v>0</v>
      </c>
      <c r="M96" s="201">
        <f>AQ101</f>
        <v>0</v>
      </c>
      <c r="N96" s="195">
        <f>AD101</f>
        <v>0</v>
      </c>
      <c r="O96" s="201">
        <f>AR101</f>
        <v>0</v>
      </c>
      <c r="P96" s="195">
        <f>AE101</f>
        <v>0</v>
      </c>
      <c r="Q96" s="201">
        <f>AS101</f>
        <v>0</v>
      </c>
      <c r="R96" s="195">
        <f>SUM(AF101:AI101)</f>
        <v>0</v>
      </c>
      <c r="S96" s="201">
        <f>SUM(AT101:AW101)</f>
        <v>0</v>
      </c>
      <c r="T96" s="195">
        <f t="shared" si="141"/>
        <v>13</v>
      </c>
      <c r="U96" s="201">
        <f>SUM(C96,E96,G96,I96,K96,M96,O96,Q96,S96)</f>
        <v>1</v>
      </c>
      <c r="V96" s="26"/>
      <c r="W96" s="4"/>
      <c r="X96">
        <f t="shared" si="128"/>
        <v>42</v>
      </c>
      <c r="Y96">
        <f t="shared" si="129"/>
        <v>37</v>
      </c>
      <c r="Z96">
        <f t="shared" si="130"/>
        <v>5</v>
      </c>
      <c r="AA96">
        <f t="shared" si="131"/>
        <v>2</v>
      </c>
      <c r="AB96">
        <f t="shared" si="132"/>
        <v>0</v>
      </c>
      <c r="AC96">
        <f t="shared" si="133"/>
        <v>0</v>
      </c>
      <c r="AD96">
        <f t="shared" si="134"/>
        <v>0</v>
      </c>
      <c r="AE96">
        <f t="shared" si="135"/>
        <v>0</v>
      </c>
      <c r="AF96">
        <f t="shared" si="136"/>
        <v>0</v>
      </c>
      <c r="AG96">
        <f t="shared" si="137"/>
        <v>0</v>
      </c>
      <c r="AH96">
        <f t="shared" si="138"/>
        <v>0</v>
      </c>
      <c r="AI96">
        <f t="shared" si="139"/>
        <v>0</v>
      </c>
      <c r="AL96">
        <f t="shared" si="116"/>
        <v>3</v>
      </c>
      <c r="AM96">
        <f t="shared" si="117"/>
        <v>0</v>
      </c>
      <c r="AN96">
        <f t="shared" si="118"/>
        <v>0</v>
      </c>
      <c r="AO96">
        <f t="shared" si="119"/>
        <v>0</v>
      </c>
      <c r="AP96">
        <f t="shared" si="120"/>
        <v>0</v>
      </c>
      <c r="AQ96">
        <f t="shared" si="121"/>
        <v>0</v>
      </c>
      <c r="AR96">
        <f t="shared" si="122"/>
        <v>0</v>
      </c>
      <c r="AS96">
        <f t="shared" si="123"/>
        <v>0</v>
      </c>
      <c r="AT96">
        <f t="shared" si="124"/>
        <v>0</v>
      </c>
      <c r="AU96">
        <f t="shared" si="125"/>
        <v>0</v>
      </c>
      <c r="AV96">
        <f t="shared" si="126"/>
        <v>0</v>
      </c>
      <c r="AW96">
        <f t="shared" si="127"/>
        <v>0</v>
      </c>
      <c r="BA96" s="190">
        <f t="shared" si="140"/>
        <v>36</v>
      </c>
      <c r="BB96" s="190">
        <f t="shared" si="80"/>
        <v>51</v>
      </c>
      <c r="BC96" s="190">
        <f t="shared" si="81"/>
        <v>14</v>
      </c>
      <c r="BD96" s="190">
        <f t="shared" si="82"/>
        <v>1</v>
      </c>
      <c r="BE96" s="190">
        <f t="shared" si="83"/>
        <v>0</v>
      </c>
      <c r="BF96" s="190">
        <f t="shared" si="84"/>
        <v>0</v>
      </c>
      <c r="BG96" s="190">
        <f t="shared" si="85"/>
        <v>0</v>
      </c>
      <c r="BH96" s="190">
        <f t="shared" si="86"/>
        <v>0</v>
      </c>
      <c r="BI96" s="190">
        <f t="shared" si="87"/>
        <v>0</v>
      </c>
      <c r="BJ96" s="190">
        <f t="shared" si="88"/>
        <v>0</v>
      </c>
      <c r="BK96" s="190">
        <f t="shared" si="91"/>
        <v>0</v>
      </c>
      <c r="BL96" s="190">
        <f t="shared" si="90"/>
        <v>0</v>
      </c>
      <c r="BM96" s="71"/>
      <c r="BN96" s="191">
        <v>0</v>
      </c>
      <c r="BO96" s="191">
        <v>1</v>
      </c>
      <c r="BP96" s="191">
        <v>0</v>
      </c>
      <c r="BQ96" s="191">
        <v>0</v>
      </c>
      <c r="BR96" s="191">
        <v>0</v>
      </c>
      <c r="BS96" s="191">
        <v>0</v>
      </c>
      <c r="BT96" s="191">
        <v>0</v>
      </c>
      <c r="BU96" s="191">
        <v>0</v>
      </c>
      <c r="BV96" s="191">
        <v>0</v>
      </c>
      <c r="BW96" s="191">
        <v>0</v>
      </c>
      <c r="BX96" s="191">
        <v>0</v>
      </c>
      <c r="BY96" s="191">
        <v>0</v>
      </c>
      <c r="CA96" s="190">
        <v>8</v>
      </c>
      <c r="CB96" s="190">
        <v>11</v>
      </c>
      <c r="CC96" s="190">
        <v>3</v>
      </c>
      <c r="CD96" s="190">
        <v>0</v>
      </c>
      <c r="CE96" s="190">
        <v>0</v>
      </c>
      <c r="CF96" s="190">
        <v>0</v>
      </c>
      <c r="CG96" s="190">
        <v>0</v>
      </c>
      <c r="CH96" s="190">
        <v>0</v>
      </c>
      <c r="CI96" s="190">
        <v>0</v>
      </c>
      <c r="CJ96" s="190">
        <v>0</v>
      </c>
      <c r="CK96" s="190">
        <v>0</v>
      </c>
      <c r="CL96" s="190">
        <v>0</v>
      </c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</row>
    <row r="97" spans="1:124" ht="14" thickTop="1" thickBot="1" x14ac:dyDescent="0.35">
      <c r="A97" s="25" t="s">
        <v>53</v>
      </c>
      <c r="B97" s="196">
        <f>SUM(B73:B96)</f>
        <v>490</v>
      </c>
      <c r="C97" s="202">
        <f t="shared" ref="C97:Q97" si="142">SUM(C73:C96)</f>
        <v>14</v>
      </c>
      <c r="D97" s="196">
        <f t="shared" si="142"/>
        <v>459</v>
      </c>
      <c r="E97" s="202">
        <f t="shared" si="142"/>
        <v>2</v>
      </c>
      <c r="F97" s="196">
        <f t="shared" si="142"/>
        <v>62</v>
      </c>
      <c r="G97" s="202">
        <f t="shared" si="142"/>
        <v>1</v>
      </c>
      <c r="H97" s="196">
        <f t="shared" si="142"/>
        <v>6</v>
      </c>
      <c r="I97" s="202">
        <f t="shared" si="142"/>
        <v>0</v>
      </c>
      <c r="J97" s="196">
        <f t="shared" si="142"/>
        <v>0</v>
      </c>
      <c r="K97" s="202">
        <f t="shared" si="142"/>
        <v>0</v>
      </c>
      <c r="L97" s="196">
        <f t="shared" si="142"/>
        <v>0</v>
      </c>
      <c r="M97" s="202">
        <f t="shared" si="142"/>
        <v>0</v>
      </c>
      <c r="N97" s="196">
        <f t="shared" si="142"/>
        <v>0</v>
      </c>
      <c r="O97" s="202">
        <f t="shared" si="142"/>
        <v>0</v>
      </c>
      <c r="P97" s="196">
        <f t="shared" si="142"/>
        <v>0</v>
      </c>
      <c r="Q97" s="202">
        <f t="shared" si="142"/>
        <v>0</v>
      </c>
      <c r="R97" s="196">
        <f>SUM(R73:R96)</f>
        <v>0</v>
      </c>
      <c r="S97" s="202">
        <f>SUM(S73:S96)</f>
        <v>0</v>
      </c>
      <c r="T97" s="196">
        <f>SUM(T73:T96)</f>
        <v>1017</v>
      </c>
      <c r="U97" s="202">
        <f>SUM(U73:U96)</f>
        <v>17</v>
      </c>
      <c r="V97" s="26"/>
      <c r="W97" s="4"/>
      <c r="X97">
        <f t="shared" si="128"/>
        <v>23</v>
      </c>
      <c r="Y97">
        <f t="shared" si="129"/>
        <v>29</v>
      </c>
      <c r="Z97">
        <f t="shared" si="130"/>
        <v>9</v>
      </c>
      <c r="AA97">
        <f t="shared" si="131"/>
        <v>0</v>
      </c>
      <c r="AB97">
        <f t="shared" si="132"/>
        <v>0</v>
      </c>
      <c r="AC97">
        <f t="shared" si="133"/>
        <v>0</v>
      </c>
      <c r="AD97">
        <f t="shared" si="134"/>
        <v>0</v>
      </c>
      <c r="AE97">
        <f t="shared" si="135"/>
        <v>0</v>
      </c>
      <c r="AF97">
        <f t="shared" si="136"/>
        <v>0</v>
      </c>
      <c r="AG97">
        <f t="shared" si="137"/>
        <v>0</v>
      </c>
      <c r="AH97">
        <f t="shared" si="138"/>
        <v>0</v>
      </c>
      <c r="AI97">
        <f t="shared" si="139"/>
        <v>0</v>
      </c>
      <c r="AL97">
        <f t="shared" si="116"/>
        <v>1</v>
      </c>
      <c r="AM97">
        <f t="shared" si="117"/>
        <v>0</v>
      </c>
      <c r="AN97">
        <f t="shared" si="118"/>
        <v>1</v>
      </c>
      <c r="AO97">
        <f t="shared" si="119"/>
        <v>0</v>
      </c>
      <c r="AP97">
        <f t="shared" si="120"/>
        <v>0</v>
      </c>
      <c r="AQ97">
        <f t="shared" si="121"/>
        <v>0</v>
      </c>
      <c r="AR97">
        <f t="shared" si="122"/>
        <v>0</v>
      </c>
      <c r="AS97">
        <f t="shared" si="123"/>
        <v>0</v>
      </c>
      <c r="AT97">
        <f t="shared" si="124"/>
        <v>0</v>
      </c>
      <c r="AU97">
        <f t="shared" si="125"/>
        <v>0</v>
      </c>
      <c r="AV97">
        <f t="shared" si="126"/>
        <v>0</v>
      </c>
      <c r="AW97">
        <f t="shared" si="127"/>
        <v>0</v>
      </c>
      <c r="BA97" s="190">
        <f t="shared" si="140"/>
        <v>73</v>
      </c>
      <c r="BB97" s="190">
        <f t="shared" si="80"/>
        <v>55</v>
      </c>
      <c r="BC97" s="190">
        <f t="shared" si="81"/>
        <v>8</v>
      </c>
      <c r="BD97" s="190">
        <f t="shared" si="82"/>
        <v>0</v>
      </c>
      <c r="BE97" s="190">
        <f t="shared" si="83"/>
        <v>0</v>
      </c>
      <c r="BF97" s="190">
        <f t="shared" si="84"/>
        <v>0</v>
      </c>
      <c r="BG97" s="190">
        <f t="shared" si="85"/>
        <v>0</v>
      </c>
      <c r="BH97" s="190">
        <f t="shared" si="86"/>
        <v>0</v>
      </c>
      <c r="BI97" s="190">
        <f t="shared" si="87"/>
        <v>0</v>
      </c>
      <c r="BJ97" s="190">
        <f t="shared" si="88"/>
        <v>0</v>
      </c>
      <c r="BK97" s="190">
        <f t="shared" si="91"/>
        <v>0</v>
      </c>
      <c r="BL97" s="190">
        <f t="shared" si="90"/>
        <v>0</v>
      </c>
      <c r="BM97" s="71"/>
      <c r="BN97" s="191">
        <v>0</v>
      </c>
      <c r="BO97" s="191">
        <v>0</v>
      </c>
      <c r="BP97" s="191">
        <v>0</v>
      </c>
      <c r="BQ97" s="191">
        <v>0</v>
      </c>
      <c r="BR97" s="191">
        <v>0</v>
      </c>
      <c r="BS97" s="191">
        <v>0</v>
      </c>
      <c r="BT97" s="191">
        <v>0</v>
      </c>
      <c r="BU97" s="191">
        <v>0</v>
      </c>
      <c r="BV97" s="191">
        <v>0</v>
      </c>
      <c r="BW97" s="191">
        <v>0</v>
      </c>
      <c r="BX97" s="191">
        <v>0</v>
      </c>
      <c r="BY97" s="191">
        <v>0</v>
      </c>
      <c r="CA97" s="190">
        <v>11</v>
      </c>
      <c r="CB97" s="190">
        <v>15</v>
      </c>
      <c r="CC97" s="190">
        <v>1</v>
      </c>
      <c r="CD97" s="190">
        <v>0</v>
      </c>
      <c r="CE97" s="190">
        <v>0</v>
      </c>
      <c r="CF97" s="190">
        <v>0</v>
      </c>
      <c r="CG97" s="190">
        <v>0</v>
      </c>
      <c r="CH97" s="190">
        <v>0</v>
      </c>
      <c r="CI97" s="190">
        <v>0</v>
      </c>
      <c r="CJ97" s="190">
        <v>0</v>
      </c>
      <c r="CK97" s="190">
        <v>0</v>
      </c>
      <c r="CL97" s="190">
        <v>0</v>
      </c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</row>
    <row r="98" spans="1:124" ht="13.5" thickTop="1" x14ac:dyDescent="0.3">
      <c r="A98" s="27" t="s">
        <v>125</v>
      </c>
      <c r="B98" s="197">
        <f>B97/T97</f>
        <v>0.48180924287118976</v>
      </c>
      <c r="C98" s="203">
        <f>C97/T97</f>
        <v>1.376597836774828E-2</v>
      </c>
      <c r="D98" s="197">
        <f>D97/T97</f>
        <v>0.45132743362831856</v>
      </c>
      <c r="E98" s="203">
        <f>E97/T97</f>
        <v>1.9665683382497543E-3</v>
      </c>
      <c r="F98" s="197">
        <f>F97/T97</f>
        <v>6.0963618485742381E-2</v>
      </c>
      <c r="G98" s="203">
        <f>G97/T97</f>
        <v>9.8328416912487715E-4</v>
      </c>
      <c r="H98" s="197">
        <f>H97/T97</f>
        <v>5.8997050147492625E-3</v>
      </c>
      <c r="I98" s="203">
        <f>I97/T97</f>
        <v>0</v>
      </c>
      <c r="J98" s="197">
        <f>J97/T97</f>
        <v>0</v>
      </c>
      <c r="K98" s="203">
        <f>K97/T97</f>
        <v>0</v>
      </c>
      <c r="L98" s="197">
        <f>L97/T97</f>
        <v>0</v>
      </c>
      <c r="M98" s="203">
        <f>M97/T97</f>
        <v>0</v>
      </c>
      <c r="N98" s="197">
        <f>N97/T97</f>
        <v>0</v>
      </c>
      <c r="O98" s="203">
        <f>O97/T97</f>
        <v>0</v>
      </c>
      <c r="P98" s="197">
        <f>P97/T97</f>
        <v>0</v>
      </c>
      <c r="Q98" s="203">
        <f>Q97/T97</f>
        <v>0</v>
      </c>
      <c r="R98" s="197">
        <f>R97/T97</f>
        <v>0</v>
      </c>
      <c r="S98" s="203">
        <f>S97/T97</f>
        <v>0</v>
      </c>
      <c r="T98" s="197">
        <f>100%</f>
        <v>1</v>
      </c>
      <c r="U98" s="203">
        <f>U97/T97</f>
        <v>1.6715830875122909E-2</v>
      </c>
      <c r="V98" s="26"/>
      <c r="W98" s="4"/>
      <c r="X98"/>
      <c r="Y98"/>
      <c r="Z98"/>
      <c r="AA98"/>
      <c r="AB98"/>
      <c r="AC98"/>
      <c r="AD98"/>
      <c r="AE98"/>
      <c r="AF98"/>
      <c r="AG98"/>
      <c r="AH98"/>
      <c r="AI98"/>
      <c r="AL98"/>
      <c r="AM98"/>
      <c r="AN98"/>
      <c r="AO98"/>
      <c r="AP98"/>
      <c r="AQ98"/>
      <c r="AR98"/>
      <c r="AS98"/>
      <c r="AT98"/>
      <c r="AU98"/>
      <c r="AV98"/>
      <c r="AW98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71"/>
      <c r="BN98" s="191">
        <v>1</v>
      </c>
      <c r="BO98" s="191">
        <v>0</v>
      </c>
      <c r="BP98" s="191">
        <v>0</v>
      </c>
      <c r="BQ98" s="191">
        <v>0</v>
      </c>
      <c r="BR98" s="191">
        <v>0</v>
      </c>
      <c r="BS98" s="191">
        <v>0</v>
      </c>
      <c r="BT98" s="191">
        <v>0</v>
      </c>
      <c r="BU98" s="191">
        <v>0</v>
      </c>
      <c r="BV98" s="191">
        <v>0</v>
      </c>
      <c r="BW98" s="191">
        <v>0</v>
      </c>
      <c r="BX98" s="191">
        <v>0</v>
      </c>
      <c r="BY98" s="191">
        <v>0</v>
      </c>
      <c r="CA98" s="190">
        <v>4</v>
      </c>
      <c r="CB98" s="190">
        <v>7</v>
      </c>
      <c r="CC98" s="190">
        <v>0</v>
      </c>
      <c r="CD98" s="190">
        <v>0</v>
      </c>
      <c r="CE98" s="190">
        <v>0</v>
      </c>
      <c r="CF98" s="190">
        <v>0</v>
      </c>
      <c r="CG98" s="190">
        <v>0</v>
      </c>
      <c r="CH98" s="190">
        <v>0</v>
      </c>
      <c r="CI98" s="190">
        <v>0</v>
      </c>
      <c r="CJ98" s="190">
        <v>0</v>
      </c>
      <c r="CK98" s="190">
        <v>0</v>
      </c>
      <c r="CL98" s="190">
        <v>0</v>
      </c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</row>
    <row r="99" spans="1:124" ht="13" x14ac:dyDescent="0.3">
      <c r="A99" s="27" t="s">
        <v>111</v>
      </c>
      <c r="B99" s="198">
        <f>SUM(B79:B93)</f>
        <v>441</v>
      </c>
      <c r="C99" s="204">
        <f t="shared" ref="C99:U99" si="143">SUM(C79:C93)</f>
        <v>11</v>
      </c>
      <c r="D99" s="198">
        <f t="shared" si="143"/>
        <v>416</v>
      </c>
      <c r="E99" s="204">
        <f t="shared" si="143"/>
        <v>1</v>
      </c>
      <c r="F99" s="198">
        <f t="shared" si="143"/>
        <v>54</v>
      </c>
      <c r="G99" s="204">
        <f t="shared" si="143"/>
        <v>1</v>
      </c>
      <c r="H99" s="198">
        <f t="shared" si="143"/>
        <v>6</v>
      </c>
      <c r="I99" s="204">
        <f t="shared" si="143"/>
        <v>0</v>
      </c>
      <c r="J99" s="198">
        <f t="shared" si="143"/>
        <v>0</v>
      </c>
      <c r="K99" s="204">
        <f t="shared" si="143"/>
        <v>0</v>
      </c>
      <c r="L99" s="198">
        <f t="shared" si="143"/>
        <v>0</v>
      </c>
      <c r="M99" s="204">
        <f t="shared" si="143"/>
        <v>0</v>
      </c>
      <c r="N99" s="198">
        <f t="shared" si="143"/>
        <v>0</v>
      </c>
      <c r="O99" s="204">
        <f t="shared" si="143"/>
        <v>0</v>
      </c>
      <c r="P99" s="198">
        <f t="shared" si="143"/>
        <v>0</v>
      </c>
      <c r="Q99" s="204">
        <f t="shared" si="143"/>
        <v>0</v>
      </c>
      <c r="R99" s="198">
        <f t="shared" si="143"/>
        <v>0</v>
      </c>
      <c r="S99" s="204">
        <f t="shared" si="143"/>
        <v>0</v>
      </c>
      <c r="T99" s="198">
        <f t="shared" si="143"/>
        <v>917</v>
      </c>
      <c r="U99" s="204">
        <f t="shared" si="143"/>
        <v>13</v>
      </c>
      <c r="V99" s="26"/>
      <c r="W99" s="4"/>
      <c r="X99">
        <f t="shared" ref="X99:AI101" si="144">BA53</f>
        <v>16</v>
      </c>
      <c r="Y99">
        <f t="shared" si="144"/>
        <v>15</v>
      </c>
      <c r="Z99">
        <f t="shared" si="144"/>
        <v>3</v>
      </c>
      <c r="AA99">
        <f t="shared" si="144"/>
        <v>0</v>
      </c>
      <c r="AB99">
        <f t="shared" si="144"/>
        <v>0</v>
      </c>
      <c r="AC99">
        <f t="shared" si="144"/>
        <v>0</v>
      </c>
      <c r="AD99">
        <f t="shared" si="144"/>
        <v>0</v>
      </c>
      <c r="AE99">
        <f t="shared" si="144"/>
        <v>0</v>
      </c>
      <c r="AF99">
        <f t="shared" si="144"/>
        <v>0</v>
      </c>
      <c r="AG99">
        <f t="shared" si="144"/>
        <v>0</v>
      </c>
      <c r="AH99">
        <f t="shared" si="144"/>
        <v>0</v>
      </c>
      <c r="AI99">
        <f t="shared" si="144"/>
        <v>0</v>
      </c>
      <c r="AL99">
        <f>BN48</f>
        <v>1</v>
      </c>
      <c r="AM99">
        <f t="shared" ref="AM99:AW99" si="145">BO48</f>
        <v>0</v>
      </c>
      <c r="AN99">
        <f t="shared" si="145"/>
        <v>0</v>
      </c>
      <c r="AO99">
        <f t="shared" si="145"/>
        <v>0</v>
      </c>
      <c r="AP99">
        <f t="shared" si="145"/>
        <v>0</v>
      </c>
      <c r="AQ99">
        <f t="shared" si="145"/>
        <v>0</v>
      </c>
      <c r="AR99">
        <f t="shared" si="145"/>
        <v>0</v>
      </c>
      <c r="AS99">
        <f t="shared" si="145"/>
        <v>0</v>
      </c>
      <c r="AT99">
        <f t="shared" si="145"/>
        <v>0</v>
      </c>
      <c r="AU99">
        <f t="shared" si="145"/>
        <v>0</v>
      </c>
      <c r="AV99">
        <f t="shared" si="145"/>
        <v>0</v>
      </c>
      <c r="AW99">
        <f t="shared" si="145"/>
        <v>0</v>
      </c>
      <c r="BA99" s="190">
        <f>BN93+CA93</f>
        <v>105</v>
      </c>
      <c r="BB99" s="190">
        <f t="shared" ref="BB99:BL99" si="146">BO93+CB93</f>
        <v>68</v>
      </c>
      <c r="BC99" s="190">
        <f t="shared" si="146"/>
        <v>5</v>
      </c>
      <c r="BD99" s="190">
        <f t="shared" si="146"/>
        <v>0</v>
      </c>
      <c r="BE99" s="190">
        <f t="shared" si="146"/>
        <v>0</v>
      </c>
      <c r="BF99" s="190">
        <f t="shared" si="146"/>
        <v>0</v>
      </c>
      <c r="BG99" s="190">
        <f t="shared" si="146"/>
        <v>0</v>
      </c>
      <c r="BH99" s="190">
        <f t="shared" si="146"/>
        <v>0</v>
      </c>
      <c r="BI99" s="190">
        <f t="shared" si="146"/>
        <v>0</v>
      </c>
      <c r="BJ99" s="190">
        <f t="shared" si="146"/>
        <v>0</v>
      </c>
      <c r="BK99" s="190">
        <f t="shared" si="146"/>
        <v>0</v>
      </c>
      <c r="BL99" s="190">
        <f t="shared" si="146"/>
        <v>0</v>
      </c>
      <c r="BM99" s="71"/>
      <c r="BN99" s="191">
        <v>0</v>
      </c>
      <c r="BO99" s="191">
        <v>0</v>
      </c>
      <c r="BP99" s="191">
        <v>0</v>
      </c>
      <c r="BQ99" s="191">
        <v>0</v>
      </c>
      <c r="BR99" s="191">
        <v>0</v>
      </c>
      <c r="BS99" s="191">
        <v>0</v>
      </c>
      <c r="BT99" s="191">
        <v>0</v>
      </c>
      <c r="BU99" s="191">
        <v>0</v>
      </c>
      <c r="BV99" s="191">
        <v>0</v>
      </c>
      <c r="BW99" s="191">
        <v>0</v>
      </c>
      <c r="BX99" s="191">
        <v>0</v>
      </c>
      <c r="BY99" s="191">
        <v>0</v>
      </c>
      <c r="CA99" s="190">
        <v>3</v>
      </c>
      <c r="CB99" s="190">
        <v>3</v>
      </c>
      <c r="CC99" s="190">
        <v>1</v>
      </c>
      <c r="CD99" s="190">
        <v>0</v>
      </c>
      <c r="CE99" s="190">
        <v>0</v>
      </c>
      <c r="CF99" s="190">
        <v>0</v>
      </c>
      <c r="CG99" s="190">
        <v>0</v>
      </c>
      <c r="CH99" s="190">
        <v>0</v>
      </c>
      <c r="CI99" s="190">
        <v>0</v>
      </c>
      <c r="CJ99" s="190">
        <v>0</v>
      </c>
      <c r="CK99" s="190">
        <v>0</v>
      </c>
      <c r="CL99" s="190">
        <v>0</v>
      </c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</row>
    <row r="100" spans="1:124" ht="13.5" thickBot="1" x14ac:dyDescent="0.35">
      <c r="A100" s="18" t="s">
        <v>112</v>
      </c>
      <c r="B100" s="199">
        <f t="shared" ref="B100:U100" si="147">B97-B99</f>
        <v>49</v>
      </c>
      <c r="C100" s="205">
        <f t="shared" si="147"/>
        <v>3</v>
      </c>
      <c r="D100" s="199">
        <f t="shared" si="147"/>
        <v>43</v>
      </c>
      <c r="E100" s="205">
        <f t="shared" si="147"/>
        <v>1</v>
      </c>
      <c r="F100" s="199">
        <f t="shared" si="147"/>
        <v>8</v>
      </c>
      <c r="G100" s="205">
        <f t="shared" si="147"/>
        <v>0</v>
      </c>
      <c r="H100" s="199">
        <f t="shared" si="147"/>
        <v>0</v>
      </c>
      <c r="I100" s="205">
        <f t="shared" si="147"/>
        <v>0</v>
      </c>
      <c r="J100" s="199">
        <f t="shared" si="147"/>
        <v>0</v>
      </c>
      <c r="K100" s="205">
        <f t="shared" si="147"/>
        <v>0</v>
      </c>
      <c r="L100" s="199">
        <f t="shared" si="147"/>
        <v>0</v>
      </c>
      <c r="M100" s="205">
        <f t="shared" si="147"/>
        <v>0</v>
      </c>
      <c r="N100" s="199">
        <f t="shared" si="147"/>
        <v>0</v>
      </c>
      <c r="O100" s="205">
        <f t="shared" si="147"/>
        <v>0</v>
      </c>
      <c r="P100" s="199">
        <f t="shared" si="147"/>
        <v>0</v>
      </c>
      <c r="Q100" s="205">
        <f t="shared" si="147"/>
        <v>0</v>
      </c>
      <c r="R100" s="199">
        <f t="shared" si="147"/>
        <v>0</v>
      </c>
      <c r="S100" s="205">
        <f t="shared" si="147"/>
        <v>0</v>
      </c>
      <c r="T100" s="199">
        <f t="shared" si="147"/>
        <v>100</v>
      </c>
      <c r="U100" s="205">
        <f t="shared" si="147"/>
        <v>4</v>
      </c>
      <c r="V100" s="28"/>
      <c r="W100" s="4"/>
      <c r="X100">
        <f t="shared" si="144"/>
        <v>8</v>
      </c>
      <c r="Y100">
        <f t="shared" si="144"/>
        <v>12</v>
      </c>
      <c r="Z100">
        <f t="shared" si="144"/>
        <v>1</v>
      </c>
      <c r="AA100">
        <f t="shared" si="144"/>
        <v>0</v>
      </c>
      <c r="AB100">
        <f t="shared" si="144"/>
        <v>0</v>
      </c>
      <c r="AC100">
        <f t="shared" si="144"/>
        <v>0</v>
      </c>
      <c r="AD100">
        <f t="shared" si="144"/>
        <v>0</v>
      </c>
      <c r="AE100">
        <f t="shared" si="144"/>
        <v>0</v>
      </c>
      <c r="AF100">
        <f t="shared" si="144"/>
        <v>0</v>
      </c>
      <c r="AG100">
        <f t="shared" si="144"/>
        <v>0</v>
      </c>
      <c r="AH100">
        <f t="shared" si="144"/>
        <v>0</v>
      </c>
      <c r="AI100">
        <f t="shared" si="144"/>
        <v>0</v>
      </c>
      <c r="AL100">
        <f t="shared" ref="AL100:AL101" si="148">BN49</f>
        <v>1</v>
      </c>
      <c r="AM100">
        <f t="shared" ref="AM100:AM101" si="149">BO49</f>
        <v>1</v>
      </c>
      <c r="AN100">
        <f t="shared" ref="AN100:AN101" si="150">BP49</f>
        <v>0</v>
      </c>
      <c r="AO100">
        <f t="shared" ref="AO100:AO101" si="151">BQ49</f>
        <v>0</v>
      </c>
      <c r="AP100">
        <f t="shared" ref="AP100:AP101" si="152">BR49</f>
        <v>0</v>
      </c>
      <c r="AQ100">
        <f t="shared" ref="AQ100:AQ101" si="153">BS49</f>
        <v>0</v>
      </c>
      <c r="AR100">
        <f t="shared" ref="AR100:AR101" si="154">BT49</f>
        <v>0</v>
      </c>
      <c r="AS100">
        <f t="shared" ref="AS100:AS101" si="155">BU49</f>
        <v>0</v>
      </c>
      <c r="AT100">
        <f t="shared" ref="AT100:AT101" si="156">BV49</f>
        <v>0</v>
      </c>
      <c r="AU100">
        <f t="shared" ref="AU100:AU101" si="157">BW49</f>
        <v>0</v>
      </c>
      <c r="AV100">
        <f t="shared" ref="AV100:AV101" si="158">BX49</f>
        <v>0</v>
      </c>
      <c r="AW100">
        <f t="shared" ref="AW100:AW101" si="159">BY49</f>
        <v>0</v>
      </c>
      <c r="BA100" s="190">
        <f t="shared" ref="BA100:BA104" si="160">BN94+CA94</f>
        <v>47</v>
      </c>
      <c r="BB100" s="190">
        <f t="shared" ref="BB100:BB105" si="161">BO94+CB94</f>
        <v>40</v>
      </c>
      <c r="BC100" s="190">
        <f t="shared" ref="BC100:BC105" si="162">BP94+CC94</f>
        <v>4</v>
      </c>
      <c r="BD100" s="190">
        <f t="shared" ref="BD100:BD105" si="163">BQ94+CD94</f>
        <v>0</v>
      </c>
      <c r="BE100" s="190">
        <f t="shared" ref="BE100:BE105" si="164">BR94+CE94</f>
        <v>0</v>
      </c>
      <c r="BF100" s="190">
        <f t="shared" ref="BF100:BF105" si="165">BS94+CF94</f>
        <v>0</v>
      </c>
      <c r="BG100" s="190">
        <f t="shared" ref="BG100:BG105" si="166">BT94+CG94</f>
        <v>0</v>
      </c>
      <c r="BH100" s="190">
        <f t="shared" ref="BH100:BH105" si="167">BU94+CH94</f>
        <v>0</v>
      </c>
      <c r="BI100" s="190">
        <f t="shared" ref="BI100:BI105" si="168">BV94+CI94</f>
        <v>0</v>
      </c>
      <c r="BJ100" s="190">
        <f t="shared" ref="BJ100:BJ105" si="169">BW94+CJ94</f>
        <v>0</v>
      </c>
      <c r="BK100" s="190">
        <f t="shared" ref="BK100:BK105" si="170">BX94+CK94</f>
        <v>0</v>
      </c>
      <c r="BL100" s="190">
        <f t="shared" ref="BL100:BL105" si="171">BY94+CL94</f>
        <v>0</v>
      </c>
      <c r="BM100" s="71"/>
      <c r="BN100" s="191">
        <v>0</v>
      </c>
      <c r="BO100" s="191">
        <v>0</v>
      </c>
      <c r="BP100" s="191">
        <v>0</v>
      </c>
      <c r="BQ100" s="191">
        <v>0</v>
      </c>
      <c r="BR100" s="191">
        <v>0</v>
      </c>
      <c r="BS100" s="191">
        <v>0</v>
      </c>
      <c r="BT100" s="191">
        <v>0</v>
      </c>
      <c r="BU100" s="191">
        <v>0</v>
      </c>
      <c r="BV100" s="191">
        <v>0</v>
      </c>
      <c r="BW100" s="191">
        <v>0</v>
      </c>
      <c r="BX100" s="191">
        <v>0</v>
      </c>
      <c r="BY100" s="191">
        <v>0</v>
      </c>
      <c r="CA100" s="190">
        <v>3</v>
      </c>
      <c r="CB100" s="190">
        <v>7</v>
      </c>
      <c r="CC100" s="190">
        <v>2</v>
      </c>
      <c r="CD100" s="190">
        <v>0</v>
      </c>
      <c r="CE100" s="190">
        <v>0</v>
      </c>
      <c r="CF100" s="190">
        <v>0</v>
      </c>
      <c r="CG100" s="190">
        <v>0</v>
      </c>
      <c r="CH100" s="190">
        <v>0</v>
      </c>
      <c r="CI100" s="190">
        <v>0</v>
      </c>
      <c r="CJ100" s="190">
        <v>0</v>
      </c>
      <c r="CK100" s="190">
        <v>0</v>
      </c>
      <c r="CL100" s="190">
        <v>0</v>
      </c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</row>
    <row r="101" spans="1:124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f>T97-U97</f>
        <v>1000</v>
      </c>
      <c r="J101" s="56"/>
      <c r="K101" s="53"/>
      <c r="L101" s="60" t="s">
        <v>56</v>
      </c>
      <c r="M101" s="54">
        <f>U97</f>
        <v>17</v>
      </c>
      <c r="N101" s="58"/>
      <c r="O101" s="47"/>
      <c r="P101" s="51"/>
      <c r="Q101" s="48"/>
      <c r="R101" s="49" t="s">
        <v>57</v>
      </c>
      <c r="S101" s="49"/>
      <c r="T101" s="52">
        <f>I101+M101*2</f>
        <v>1034</v>
      </c>
      <c r="U101" s="50"/>
      <c r="V101" s="29"/>
      <c r="W101" s="4"/>
      <c r="X101">
        <f>BA55</f>
        <v>8</v>
      </c>
      <c r="Y101">
        <f t="shared" si="144"/>
        <v>4</v>
      </c>
      <c r="Z101">
        <f t="shared" si="144"/>
        <v>1</v>
      </c>
      <c r="AA101">
        <f t="shared" si="144"/>
        <v>0</v>
      </c>
      <c r="AB101">
        <f t="shared" si="144"/>
        <v>0</v>
      </c>
      <c r="AC101">
        <f t="shared" si="144"/>
        <v>0</v>
      </c>
      <c r="AD101">
        <f t="shared" si="144"/>
        <v>0</v>
      </c>
      <c r="AE101">
        <f t="shared" si="144"/>
        <v>0</v>
      </c>
      <c r="AF101">
        <f t="shared" si="144"/>
        <v>0</v>
      </c>
      <c r="AG101">
        <f t="shared" si="144"/>
        <v>0</v>
      </c>
      <c r="AH101">
        <f t="shared" si="144"/>
        <v>0</v>
      </c>
      <c r="AI101">
        <f t="shared" si="144"/>
        <v>0</v>
      </c>
      <c r="AL101">
        <f t="shared" si="148"/>
        <v>1</v>
      </c>
      <c r="AM101">
        <f t="shared" si="149"/>
        <v>0</v>
      </c>
      <c r="AN101">
        <f t="shared" si="150"/>
        <v>0</v>
      </c>
      <c r="AO101">
        <f t="shared" si="151"/>
        <v>0</v>
      </c>
      <c r="AP101">
        <f t="shared" si="152"/>
        <v>0</v>
      </c>
      <c r="AQ101">
        <f t="shared" si="153"/>
        <v>0</v>
      </c>
      <c r="AR101">
        <f t="shared" si="154"/>
        <v>0</v>
      </c>
      <c r="AS101">
        <f t="shared" si="155"/>
        <v>0</v>
      </c>
      <c r="AT101">
        <f t="shared" si="156"/>
        <v>0</v>
      </c>
      <c r="AU101">
        <f t="shared" si="157"/>
        <v>0</v>
      </c>
      <c r="AV101">
        <f t="shared" si="158"/>
        <v>0</v>
      </c>
      <c r="AW101">
        <f t="shared" si="159"/>
        <v>0</v>
      </c>
      <c r="BA101" s="190">
        <f t="shared" si="160"/>
        <v>21</v>
      </c>
      <c r="BB101" s="190">
        <f t="shared" si="161"/>
        <v>31</v>
      </c>
      <c r="BC101" s="190">
        <f t="shared" si="162"/>
        <v>1</v>
      </c>
      <c r="BD101" s="190">
        <f t="shared" si="163"/>
        <v>0</v>
      </c>
      <c r="BE101" s="190">
        <f t="shared" si="164"/>
        <v>0</v>
      </c>
      <c r="BF101" s="190">
        <f t="shared" si="165"/>
        <v>0</v>
      </c>
      <c r="BG101" s="190">
        <f t="shared" si="166"/>
        <v>0</v>
      </c>
      <c r="BH101" s="190">
        <f t="shared" si="167"/>
        <v>0</v>
      </c>
      <c r="BI101" s="190">
        <f t="shared" si="168"/>
        <v>0</v>
      </c>
      <c r="BJ101" s="190">
        <f t="shared" si="169"/>
        <v>0</v>
      </c>
      <c r="BK101" s="190">
        <f t="shared" si="170"/>
        <v>0</v>
      </c>
      <c r="BL101" s="190">
        <f t="shared" si="171"/>
        <v>0</v>
      </c>
      <c r="BM101" s="70" t="s">
        <v>80</v>
      </c>
      <c r="BN101" s="191">
        <v>0</v>
      </c>
      <c r="BO101" s="191">
        <v>0</v>
      </c>
      <c r="BP101" s="191">
        <v>0</v>
      </c>
      <c r="BQ101" s="191">
        <v>0</v>
      </c>
      <c r="BR101" s="191">
        <v>0</v>
      </c>
      <c r="BS101" s="191">
        <v>0</v>
      </c>
      <c r="BT101" s="191">
        <v>0</v>
      </c>
      <c r="BU101" s="191">
        <v>0</v>
      </c>
      <c r="BV101" s="191">
        <v>0</v>
      </c>
      <c r="BW101" s="191">
        <v>0</v>
      </c>
      <c r="BX101" s="191">
        <v>0</v>
      </c>
      <c r="BY101" s="191">
        <v>0</v>
      </c>
      <c r="CA101" s="190">
        <v>3</v>
      </c>
      <c r="CB101" s="190">
        <v>2</v>
      </c>
      <c r="CC101" s="190">
        <v>0</v>
      </c>
      <c r="CD101" s="190">
        <v>0</v>
      </c>
      <c r="CE101" s="190">
        <v>0</v>
      </c>
      <c r="CF101" s="190">
        <v>0</v>
      </c>
      <c r="CG101" s="190">
        <v>0</v>
      </c>
      <c r="CH101" s="190">
        <v>0</v>
      </c>
      <c r="CI101" s="190">
        <v>0</v>
      </c>
      <c r="CJ101" s="190">
        <v>0</v>
      </c>
      <c r="CK101" s="190">
        <v>0</v>
      </c>
      <c r="CL101" s="190">
        <v>0</v>
      </c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</row>
    <row r="102" spans="1:124" ht="13.5" thickTop="1" x14ac:dyDescent="0.3">
      <c r="A102" s="32" t="s">
        <v>58</v>
      </c>
      <c r="B102" s="33"/>
      <c r="C102" s="33"/>
      <c r="D102" s="34" t="s">
        <v>59</v>
      </c>
      <c r="E102" s="35">
        <f>(B97*15+D97*35+F97*45+H97*55+J97*65+L97*75+N97*85+P97*95+R97*125)/T97</f>
        <v>26.091445427728612</v>
      </c>
      <c r="F102" s="32" t="s">
        <v>60</v>
      </c>
      <c r="G102" s="36"/>
      <c r="H102" s="34" t="s">
        <v>61</v>
      </c>
      <c r="I102" s="35">
        <f>(C97*15+E97*35+G97*45+I97*55+K97*65+M97*75+O97*85+Q97*95+S97*125)/U97</f>
        <v>19.117647058823529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30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BA102" s="190">
        <f t="shared" si="160"/>
        <v>8</v>
      </c>
      <c r="BB102" s="190">
        <f t="shared" si="161"/>
        <v>12</v>
      </c>
      <c r="BC102" s="190">
        <f t="shared" si="162"/>
        <v>3</v>
      </c>
      <c r="BD102" s="190">
        <f t="shared" si="163"/>
        <v>0</v>
      </c>
      <c r="BE102" s="190">
        <f t="shared" si="164"/>
        <v>0</v>
      </c>
      <c r="BF102" s="190">
        <f t="shared" si="165"/>
        <v>0</v>
      </c>
      <c r="BG102" s="190">
        <f t="shared" si="166"/>
        <v>0</v>
      </c>
      <c r="BH102" s="190">
        <f t="shared" si="167"/>
        <v>0</v>
      </c>
      <c r="BI102" s="190">
        <f t="shared" si="168"/>
        <v>0</v>
      </c>
      <c r="BJ102" s="190">
        <f t="shared" si="169"/>
        <v>0</v>
      </c>
      <c r="BK102" s="190">
        <f t="shared" si="170"/>
        <v>0</v>
      </c>
      <c r="BL102" s="190">
        <f t="shared" si="171"/>
        <v>0</v>
      </c>
      <c r="BM102" s="71"/>
      <c r="BN102" s="191">
        <v>0</v>
      </c>
      <c r="BO102" s="191">
        <v>0</v>
      </c>
      <c r="BP102" s="191">
        <v>0</v>
      </c>
      <c r="BQ102" s="191">
        <v>0</v>
      </c>
      <c r="BR102" s="191">
        <v>0</v>
      </c>
      <c r="BS102" s="191">
        <v>0</v>
      </c>
      <c r="BT102" s="191">
        <v>0</v>
      </c>
      <c r="BU102" s="191">
        <v>0</v>
      </c>
      <c r="BV102" s="191">
        <v>0</v>
      </c>
      <c r="BW102" s="191">
        <v>0</v>
      </c>
      <c r="BX102" s="191">
        <v>0</v>
      </c>
      <c r="BY102" s="191">
        <v>0</v>
      </c>
      <c r="CA102" s="190">
        <v>1</v>
      </c>
      <c r="CB102" s="190">
        <v>1</v>
      </c>
      <c r="CC102" s="190">
        <v>0</v>
      </c>
      <c r="CD102" s="190">
        <v>0</v>
      </c>
      <c r="CE102" s="190">
        <v>0</v>
      </c>
      <c r="CF102" s="190">
        <v>0</v>
      </c>
      <c r="CG102" s="190">
        <v>0</v>
      </c>
      <c r="CH102" s="190">
        <v>0</v>
      </c>
      <c r="CI102" s="190">
        <v>0</v>
      </c>
      <c r="CJ102" s="190">
        <v>0</v>
      </c>
      <c r="CK102" s="190">
        <v>0</v>
      </c>
      <c r="CL102" s="190">
        <v>0</v>
      </c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</row>
    <row r="103" spans="1:124" ht="6" customHeight="1" x14ac:dyDescent="0.3">
      <c r="V103" s="31"/>
      <c r="BA103" s="190">
        <f t="shared" si="160"/>
        <v>11</v>
      </c>
      <c r="BB103" s="190">
        <f t="shared" si="161"/>
        <v>15</v>
      </c>
      <c r="BC103" s="190">
        <f t="shared" si="162"/>
        <v>1</v>
      </c>
      <c r="BD103" s="190">
        <f t="shared" si="163"/>
        <v>0</v>
      </c>
      <c r="BE103" s="190">
        <f t="shared" si="164"/>
        <v>0</v>
      </c>
      <c r="BF103" s="190">
        <f t="shared" si="165"/>
        <v>0</v>
      </c>
      <c r="BG103" s="190">
        <f t="shared" si="166"/>
        <v>0</v>
      </c>
      <c r="BH103" s="190">
        <f t="shared" si="167"/>
        <v>0</v>
      </c>
      <c r="BI103" s="190">
        <f t="shared" si="168"/>
        <v>0</v>
      </c>
      <c r="BJ103" s="190">
        <f t="shared" si="169"/>
        <v>0</v>
      </c>
      <c r="BK103" s="190">
        <f t="shared" si="170"/>
        <v>0</v>
      </c>
      <c r="BL103" s="190">
        <f t="shared" si="171"/>
        <v>0</v>
      </c>
      <c r="BM103" s="71"/>
      <c r="BN103" s="191">
        <v>0</v>
      </c>
      <c r="BO103" s="191">
        <v>0</v>
      </c>
      <c r="BP103" s="191">
        <v>0</v>
      </c>
      <c r="BQ103" s="191">
        <v>0</v>
      </c>
      <c r="BR103" s="191">
        <v>0</v>
      </c>
      <c r="BS103" s="191">
        <v>0</v>
      </c>
      <c r="BT103" s="191">
        <v>0</v>
      </c>
      <c r="BU103" s="191">
        <v>0</v>
      </c>
      <c r="BV103" s="191">
        <v>0</v>
      </c>
      <c r="BW103" s="191">
        <v>0</v>
      </c>
      <c r="BX103" s="191">
        <v>0</v>
      </c>
      <c r="BY103" s="191">
        <v>0</v>
      </c>
      <c r="CA103" s="190">
        <v>2</v>
      </c>
      <c r="CB103" s="190">
        <v>2</v>
      </c>
      <c r="CC103" s="190">
        <v>0</v>
      </c>
      <c r="CD103" s="190">
        <v>1</v>
      </c>
      <c r="CE103" s="190">
        <v>0</v>
      </c>
      <c r="CF103" s="190">
        <v>0</v>
      </c>
      <c r="CG103" s="190">
        <v>0</v>
      </c>
      <c r="CH103" s="190">
        <v>0</v>
      </c>
      <c r="CI103" s="190">
        <v>0</v>
      </c>
      <c r="CJ103" s="190">
        <v>0</v>
      </c>
      <c r="CK103" s="190">
        <v>0</v>
      </c>
      <c r="CL103" s="190">
        <v>0</v>
      </c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</row>
    <row r="104" spans="1:124" ht="13.5" thickBot="1" x14ac:dyDescent="0.35">
      <c r="V104" s="31"/>
      <c r="BA104" s="190">
        <f t="shared" si="160"/>
        <v>5</v>
      </c>
      <c r="BB104" s="190">
        <f t="shared" si="161"/>
        <v>7</v>
      </c>
      <c r="BC104" s="190">
        <f t="shared" si="162"/>
        <v>0</v>
      </c>
      <c r="BD104" s="190">
        <f t="shared" si="163"/>
        <v>0</v>
      </c>
      <c r="BE104" s="190">
        <f t="shared" si="164"/>
        <v>0</v>
      </c>
      <c r="BF104" s="190">
        <f t="shared" si="165"/>
        <v>0</v>
      </c>
      <c r="BG104" s="190">
        <f t="shared" si="166"/>
        <v>0</v>
      </c>
      <c r="BH104" s="190">
        <f t="shared" si="167"/>
        <v>0</v>
      </c>
      <c r="BI104" s="190">
        <f t="shared" si="168"/>
        <v>0</v>
      </c>
      <c r="BJ104" s="190">
        <f t="shared" si="169"/>
        <v>0</v>
      </c>
      <c r="BK104" s="190">
        <f t="shared" si="170"/>
        <v>0</v>
      </c>
      <c r="BL104" s="190">
        <f t="shared" si="171"/>
        <v>0</v>
      </c>
      <c r="BM104" s="71"/>
      <c r="BN104" s="191">
        <v>0</v>
      </c>
      <c r="BO104" s="191">
        <v>0</v>
      </c>
      <c r="BP104" s="191">
        <v>0</v>
      </c>
      <c r="BQ104" s="191">
        <v>0</v>
      </c>
      <c r="BR104" s="191">
        <v>0</v>
      </c>
      <c r="BS104" s="191">
        <v>0</v>
      </c>
      <c r="BT104" s="191">
        <v>0</v>
      </c>
      <c r="BU104" s="191">
        <v>0</v>
      </c>
      <c r="BV104" s="191">
        <v>0</v>
      </c>
      <c r="BW104" s="191">
        <v>0</v>
      </c>
      <c r="BX104" s="191">
        <v>0</v>
      </c>
      <c r="BY104" s="191">
        <v>0</v>
      </c>
      <c r="CA104" s="190">
        <v>3</v>
      </c>
      <c r="CB104" s="190">
        <v>1</v>
      </c>
      <c r="CC104" s="190">
        <v>0</v>
      </c>
      <c r="CD104" s="190">
        <v>0</v>
      </c>
      <c r="CE104" s="190">
        <v>0</v>
      </c>
      <c r="CF104" s="190">
        <v>0</v>
      </c>
      <c r="CG104" s="190">
        <v>0</v>
      </c>
      <c r="CH104" s="190">
        <v>0</v>
      </c>
      <c r="CI104" s="190">
        <v>0</v>
      </c>
      <c r="CJ104" s="190">
        <v>0</v>
      </c>
      <c r="CK104" s="190">
        <v>0</v>
      </c>
      <c r="CL104" s="190">
        <v>0</v>
      </c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</row>
    <row r="105" spans="1:124" ht="13.5" thickBot="1" x14ac:dyDescent="0.35">
      <c r="AZ105" s="68" t="s">
        <v>80</v>
      </c>
      <c r="BA105" s="191">
        <f>BN99+CA99</f>
        <v>3</v>
      </c>
      <c r="BB105" s="191">
        <f t="shared" si="161"/>
        <v>3</v>
      </c>
      <c r="BC105" s="191">
        <f t="shared" si="162"/>
        <v>1</v>
      </c>
      <c r="BD105" s="191">
        <f t="shared" si="163"/>
        <v>0</v>
      </c>
      <c r="BE105" s="191">
        <f t="shared" si="164"/>
        <v>0</v>
      </c>
      <c r="BF105" s="191">
        <f t="shared" si="165"/>
        <v>0</v>
      </c>
      <c r="BG105" s="191">
        <f t="shared" si="166"/>
        <v>0</v>
      </c>
      <c r="BH105" s="191">
        <f t="shared" si="167"/>
        <v>0</v>
      </c>
      <c r="BI105" s="191">
        <f t="shared" si="168"/>
        <v>0</v>
      </c>
      <c r="BJ105" s="191">
        <f t="shared" si="169"/>
        <v>0</v>
      </c>
      <c r="BK105" s="191">
        <f t="shared" si="170"/>
        <v>0</v>
      </c>
      <c r="BL105" s="191">
        <f t="shared" si="171"/>
        <v>0</v>
      </c>
      <c r="BM105" s="71"/>
      <c r="BN105" s="191">
        <v>0</v>
      </c>
      <c r="BO105" s="191">
        <v>0</v>
      </c>
      <c r="BP105" s="191">
        <v>0</v>
      </c>
      <c r="BQ105" s="191">
        <v>0</v>
      </c>
      <c r="BR105" s="191">
        <v>0</v>
      </c>
      <c r="BS105" s="191">
        <v>0</v>
      </c>
      <c r="BT105" s="191">
        <v>0</v>
      </c>
      <c r="BU105" s="191">
        <v>0</v>
      </c>
      <c r="BV105" s="191">
        <v>0</v>
      </c>
      <c r="BW105" s="191">
        <v>0</v>
      </c>
      <c r="BX105" s="191">
        <v>0</v>
      </c>
      <c r="BY105" s="191">
        <v>0</v>
      </c>
      <c r="CA105" s="190">
        <v>4</v>
      </c>
      <c r="CB105" s="190">
        <v>9</v>
      </c>
      <c r="CC105" s="190">
        <v>0</v>
      </c>
      <c r="CD105" s="190">
        <v>0</v>
      </c>
      <c r="CE105" s="190">
        <v>0</v>
      </c>
      <c r="CF105" s="190">
        <v>0</v>
      </c>
      <c r="CG105" s="190">
        <v>0</v>
      </c>
      <c r="CH105" s="190">
        <v>0</v>
      </c>
      <c r="CI105" s="190">
        <v>0</v>
      </c>
      <c r="CJ105" s="190">
        <v>0</v>
      </c>
      <c r="CK105" s="190">
        <v>0</v>
      </c>
      <c r="CL105" s="190">
        <v>0</v>
      </c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</row>
    <row r="106" spans="1:124" ht="13" x14ac:dyDescent="0.3">
      <c r="BA106" s="191">
        <f t="shared" ref="BA106:BA128" si="172">BN100+CA100</f>
        <v>3</v>
      </c>
      <c r="BB106" s="191">
        <f t="shared" ref="BB106:BB129" si="173">BO100+CB100</f>
        <v>7</v>
      </c>
      <c r="BC106" s="191">
        <f t="shared" ref="BC106:BC129" si="174">BP100+CC100</f>
        <v>2</v>
      </c>
      <c r="BD106" s="191">
        <f t="shared" ref="BD106:BD129" si="175">BQ100+CD100</f>
        <v>0</v>
      </c>
      <c r="BE106" s="191">
        <f t="shared" ref="BE106:BE129" si="176">BR100+CE100</f>
        <v>0</v>
      </c>
      <c r="BF106" s="191">
        <f t="shared" ref="BF106:BF129" si="177">BS100+CF100</f>
        <v>0</v>
      </c>
      <c r="BG106" s="191">
        <f t="shared" ref="BG106:BG129" si="178">BT100+CG100</f>
        <v>0</v>
      </c>
      <c r="BH106" s="191">
        <f t="shared" ref="BH106:BH129" si="179">BU100+CH100</f>
        <v>0</v>
      </c>
      <c r="BI106" s="191">
        <f t="shared" ref="BI106:BI129" si="180">BV100+CI100</f>
        <v>0</v>
      </c>
      <c r="BJ106" s="191">
        <f t="shared" ref="BJ106:BJ128" si="181">BW100+CJ100</f>
        <v>0</v>
      </c>
      <c r="BK106" s="191">
        <f t="shared" ref="BK106:BK129" si="182">BX100+CK100</f>
        <v>0</v>
      </c>
      <c r="BL106" s="191">
        <f t="shared" ref="BL106:BL129" si="183">BY100+CL100</f>
        <v>0</v>
      </c>
      <c r="BM106" s="71"/>
      <c r="BN106" s="191">
        <v>0</v>
      </c>
      <c r="BO106" s="191">
        <v>1</v>
      </c>
      <c r="BP106" s="191">
        <v>0</v>
      </c>
      <c r="BQ106" s="191">
        <v>0</v>
      </c>
      <c r="BR106" s="191">
        <v>0</v>
      </c>
      <c r="BS106" s="191">
        <v>0</v>
      </c>
      <c r="BT106" s="191">
        <v>0</v>
      </c>
      <c r="BU106" s="191">
        <v>0</v>
      </c>
      <c r="BV106" s="191">
        <v>0</v>
      </c>
      <c r="BW106" s="191">
        <v>0</v>
      </c>
      <c r="BX106" s="191">
        <v>0</v>
      </c>
      <c r="BY106" s="191">
        <v>0</v>
      </c>
      <c r="CA106" s="190">
        <v>18</v>
      </c>
      <c r="CB106" s="190">
        <v>10</v>
      </c>
      <c r="CC106" s="190">
        <v>0</v>
      </c>
      <c r="CD106" s="190">
        <v>1</v>
      </c>
      <c r="CE106" s="190">
        <v>0</v>
      </c>
      <c r="CF106" s="190">
        <v>0</v>
      </c>
      <c r="CG106" s="190">
        <v>0</v>
      </c>
      <c r="CH106" s="190">
        <v>0</v>
      </c>
      <c r="CI106" s="190">
        <v>0</v>
      </c>
      <c r="CJ106" s="190">
        <v>0</v>
      </c>
      <c r="CK106" s="190">
        <v>0</v>
      </c>
      <c r="CL106" s="190">
        <v>0</v>
      </c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</row>
    <row r="107" spans="1:124" ht="13" x14ac:dyDescent="0.3">
      <c r="BA107" s="191">
        <f t="shared" si="172"/>
        <v>3</v>
      </c>
      <c r="BB107" s="191">
        <f t="shared" si="173"/>
        <v>2</v>
      </c>
      <c r="BC107" s="191">
        <f t="shared" si="174"/>
        <v>0</v>
      </c>
      <c r="BD107" s="191">
        <f t="shared" si="175"/>
        <v>0</v>
      </c>
      <c r="BE107" s="191">
        <f t="shared" si="176"/>
        <v>0</v>
      </c>
      <c r="BF107" s="191">
        <f t="shared" si="177"/>
        <v>0</v>
      </c>
      <c r="BG107" s="191">
        <f t="shared" si="178"/>
        <v>0</v>
      </c>
      <c r="BH107" s="191">
        <f t="shared" si="179"/>
        <v>0</v>
      </c>
      <c r="BI107" s="191">
        <f t="shared" si="180"/>
        <v>0</v>
      </c>
      <c r="BJ107" s="191">
        <f t="shared" si="181"/>
        <v>0</v>
      </c>
      <c r="BK107" s="191">
        <f t="shared" si="182"/>
        <v>0</v>
      </c>
      <c r="BL107" s="191">
        <f t="shared" si="183"/>
        <v>0</v>
      </c>
      <c r="BM107" s="71"/>
      <c r="BN107" s="191">
        <v>0</v>
      </c>
      <c r="BO107" s="191">
        <v>0</v>
      </c>
      <c r="BP107" s="191">
        <v>0</v>
      </c>
      <c r="BQ107" s="191">
        <v>0</v>
      </c>
      <c r="BR107" s="191">
        <v>0</v>
      </c>
      <c r="BS107" s="191">
        <v>0</v>
      </c>
      <c r="BT107" s="191">
        <v>0</v>
      </c>
      <c r="BU107" s="191">
        <v>0</v>
      </c>
      <c r="BV107" s="191">
        <v>0</v>
      </c>
      <c r="BW107" s="191">
        <v>0</v>
      </c>
      <c r="BX107" s="191">
        <v>0</v>
      </c>
      <c r="BY107" s="191">
        <v>0</v>
      </c>
      <c r="CA107" s="190">
        <v>26</v>
      </c>
      <c r="CB107" s="190">
        <v>13</v>
      </c>
      <c r="CC107" s="190">
        <v>3</v>
      </c>
      <c r="CD107" s="190">
        <v>0</v>
      </c>
      <c r="CE107" s="190">
        <v>0</v>
      </c>
      <c r="CF107" s="190">
        <v>0</v>
      </c>
      <c r="CG107" s="190">
        <v>0</v>
      </c>
      <c r="CH107" s="190">
        <v>0</v>
      </c>
      <c r="CI107" s="190">
        <v>0</v>
      </c>
      <c r="CJ107" s="190">
        <v>0</v>
      </c>
      <c r="CK107" s="190">
        <v>0</v>
      </c>
      <c r="CL107" s="190">
        <v>0</v>
      </c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</row>
    <row r="108" spans="1:124" ht="13" x14ac:dyDescent="0.3">
      <c r="BA108" s="191">
        <f t="shared" si="172"/>
        <v>1</v>
      </c>
      <c r="BB108" s="191">
        <f t="shared" si="173"/>
        <v>1</v>
      </c>
      <c r="BC108" s="191">
        <f t="shared" si="174"/>
        <v>0</v>
      </c>
      <c r="BD108" s="191">
        <f t="shared" si="175"/>
        <v>0</v>
      </c>
      <c r="BE108" s="191">
        <f t="shared" si="176"/>
        <v>0</v>
      </c>
      <c r="BF108" s="191">
        <f t="shared" si="177"/>
        <v>0</v>
      </c>
      <c r="BG108" s="191">
        <f t="shared" si="178"/>
        <v>0</v>
      </c>
      <c r="BH108" s="191">
        <f t="shared" si="179"/>
        <v>0</v>
      </c>
      <c r="BI108" s="191">
        <f t="shared" si="180"/>
        <v>0</v>
      </c>
      <c r="BJ108" s="191">
        <f t="shared" si="181"/>
        <v>0</v>
      </c>
      <c r="BK108" s="191">
        <f t="shared" si="182"/>
        <v>0</v>
      </c>
      <c r="BL108" s="191">
        <f t="shared" si="183"/>
        <v>0</v>
      </c>
      <c r="BM108" s="71"/>
      <c r="BN108" s="191">
        <v>1</v>
      </c>
      <c r="BO108" s="191">
        <v>0</v>
      </c>
      <c r="BP108" s="191">
        <v>0</v>
      </c>
      <c r="BQ108" s="191">
        <v>0</v>
      </c>
      <c r="BR108" s="191">
        <v>0</v>
      </c>
      <c r="BS108" s="191">
        <v>0</v>
      </c>
      <c r="BT108" s="191">
        <v>0</v>
      </c>
      <c r="BU108" s="191">
        <v>0</v>
      </c>
      <c r="BV108" s="191">
        <v>0</v>
      </c>
      <c r="BW108" s="191">
        <v>0</v>
      </c>
      <c r="BX108" s="191">
        <v>0</v>
      </c>
      <c r="BY108" s="191">
        <v>0</v>
      </c>
      <c r="CA108" s="190">
        <v>26</v>
      </c>
      <c r="CB108" s="190">
        <v>19</v>
      </c>
      <c r="CC108" s="190">
        <v>1</v>
      </c>
      <c r="CD108" s="190">
        <v>0</v>
      </c>
      <c r="CE108" s="190">
        <v>0</v>
      </c>
      <c r="CF108" s="190">
        <v>0</v>
      </c>
      <c r="CG108" s="190">
        <v>0</v>
      </c>
      <c r="CH108" s="190">
        <v>0</v>
      </c>
      <c r="CI108" s="190">
        <v>0</v>
      </c>
      <c r="CJ108" s="190">
        <v>0</v>
      </c>
      <c r="CK108" s="190">
        <v>0</v>
      </c>
      <c r="CL108" s="190">
        <v>0</v>
      </c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</row>
    <row r="109" spans="1:124" ht="13" x14ac:dyDescent="0.3">
      <c r="BA109" s="191">
        <f t="shared" si="172"/>
        <v>2</v>
      </c>
      <c r="BB109" s="191">
        <f t="shared" si="173"/>
        <v>2</v>
      </c>
      <c r="BC109" s="191">
        <f t="shared" si="174"/>
        <v>0</v>
      </c>
      <c r="BD109" s="191">
        <f t="shared" si="175"/>
        <v>1</v>
      </c>
      <c r="BE109" s="191">
        <f t="shared" si="176"/>
        <v>0</v>
      </c>
      <c r="BF109" s="191">
        <f t="shared" si="177"/>
        <v>0</v>
      </c>
      <c r="BG109" s="191">
        <f t="shared" si="178"/>
        <v>0</v>
      </c>
      <c r="BH109" s="191">
        <f t="shared" si="179"/>
        <v>0</v>
      </c>
      <c r="BI109" s="191">
        <f t="shared" si="180"/>
        <v>0</v>
      </c>
      <c r="BJ109" s="191">
        <f t="shared" si="181"/>
        <v>0</v>
      </c>
      <c r="BK109" s="191">
        <f t="shared" si="182"/>
        <v>0</v>
      </c>
      <c r="BL109" s="191">
        <f t="shared" si="183"/>
        <v>0</v>
      </c>
      <c r="BM109" s="71"/>
      <c r="BN109" s="191">
        <v>2</v>
      </c>
      <c r="BO109" s="191">
        <v>0</v>
      </c>
      <c r="BP109" s="191">
        <v>0</v>
      </c>
      <c r="BQ109" s="191">
        <v>0</v>
      </c>
      <c r="BR109" s="191">
        <v>0</v>
      </c>
      <c r="BS109" s="191">
        <v>0</v>
      </c>
      <c r="BT109" s="191">
        <v>0</v>
      </c>
      <c r="BU109" s="191">
        <v>0</v>
      </c>
      <c r="BV109" s="191">
        <v>0</v>
      </c>
      <c r="BW109" s="191">
        <v>0</v>
      </c>
      <c r="BX109" s="191">
        <v>0</v>
      </c>
      <c r="BY109" s="191">
        <v>0</v>
      </c>
      <c r="CA109" s="190">
        <v>27</v>
      </c>
      <c r="CB109" s="190">
        <v>19</v>
      </c>
      <c r="CC109" s="190">
        <v>0</v>
      </c>
      <c r="CD109" s="190">
        <v>0</v>
      </c>
      <c r="CE109" s="190">
        <v>0</v>
      </c>
      <c r="CF109" s="190">
        <v>0</v>
      </c>
      <c r="CG109" s="190">
        <v>0</v>
      </c>
      <c r="CH109" s="190">
        <v>0</v>
      </c>
      <c r="CI109" s="190">
        <v>0</v>
      </c>
      <c r="CJ109" s="190">
        <v>0</v>
      </c>
      <c r="CK109" s="190">
        <v>0</v>
      </c>
      <c r="CL109" s="190">
        <v>0</v>
      </c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</row>
    <row r="110" spans="1:124" ht="13" x14ac:dyDescent="0.3">
      <c r="BA110" s="191">
        <f t="shared" si="172"/>
        <v>3</v>
      </c>
      <c r="BB110" s="191">
        <f t="shared" si="173"/>
        <v>1</v>
      </c>
      <c r="BC110" s="191">
        <f t="shared" si="174"/>
        <v>0</v>
      </c>
      <c r="BD110" s="191">
        <f t="shared" si="175"/>
        <v>0</v>
      </c>
      <c r="BE110" s="191">
        <f t="shared" si="176"/>
        <v>0</v>
      </c>
      <c r="BF110" s="191">
        <f t="shared" si="177"/>
        <v>0</v>
      </c>
      <c r="BG110" s="191">
        <f t="shared" si="178"/>
        <v>0</v>
      </c>
      <c r="BH110" s="191">
        <f t="shared" si="179"/>
        <v>0</v>
      </c>
      <c r="BI110" s="191">
        <f t="shared" si="180"/>
        <v>0</v>
      </c>
      <c r="BJ110" s="191">
        <f t="shared" si="181"/>
        <v>0</v>
      </c>
      <c r="BK110" s="191">
        <f t="shared" si="182"/>
        <v>0</v>
      </c>
      <c r="BL110" s="191">
        <f t="shared" si="183"/>
        <v>0</v>
      </c>
      <c r="BM110" s="71"/>
      <c r="BN110" s="191">
        <v>2</v>
      </c>
      <c r="BO110" s="191">
        <v>0</v>
      </c>
      <c r="BP110" s="191">
        <v>0</v>
      </c>
      <c r="BQ110" s="191">
        <v>0</v>
      </c>
      <c r="BR110" s="191">
        <v>0</v>
      </c>
      <c r="BS110" s="191">
        <v>0</v>
      </c>
      <c r="BT110" s="191">
        <v>0</v>
      </c>
      <c r="BU110" s="191">
        <v>0</v>
      </c>
      <c r="BV110" s="191">
        <v>0</v>
      </c>
      <c r="BW110" s="191">
        <v>0</v>
      </c>
      <c r="BX110" s="191">
        <v>0</v>
      </c>
      <c r="BY110" s="191">
        <v>0</v>
      </c>
      <c r="CA110" s="190">
        <v>31</v>
      </c>
      <c r="CB110" s="190">
        <v>20</v>
      </c>
      <c r="CC110" s="190">
        <v>2</v>
      </c>
      <c r="CD110" s="190">
        <v>0</v>
      </c>
      <c r="CE110" s="190">
        <v>0</v>
      </c>
      <c r="CF110" s="190">
        <v>0</v>
      </c>
      <c r="CG110" s="190">
        <v>0</v>
      </c>
      <c r="CH110" s="190">
        <v>0</v>
      </c>
      <c r="CI110" s="190">
        <v>0</v>
      </c>
      <c r="CJ110" s="190">
        <v>0</v>
      </c>
      <c r="CK110" s="190">
        <v>0</v>
      </c>
      <c r="CL110" s="190">
        <v>0</v>
      </c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</row>
    <row r="111" spans="1:124" ht="13" x14ac:dyDescent="0.3">
      <c r="BA111" s="191">
        <f t="shared" si="172"/>
        <v>4</v>
      </c>
      <c r="BB111" s="191">
        <f t="shared" si="173"/>
        <v>9</v>
      </c>
      <c r="BC111" s="191">
        <f t="shared" si="174"/>
        <v>0</v>
      </c>
      <c r="BD111" s="191">
        <f t="shared" si="175"/>
        <v>0</v>
      </c>
      <c r="BE111" s="191">
        <f t="shared" si="176"/>
        <v>0</v>
      </c>
      <c r="BF111" s="191">
        <f t="shared" si="177"/>
        <v>0</v>
      </c>
      <c r="BG111" s="191">
        <f t="shared" si="178"/>
        <v>0</v>
      </c>
      <c r="BH111" s="191">
        <f t="shared" si="179"/>
        <v>0</v>
      </c>
      <c r="BI111" s="191">
        <f t="shared" si="180"/>
        <v>0</v>
      </c>
      <c r="BJ111" s="191">
        <f t="shared" si="181"/>
        <v>0</v>
      </c>
      <c r="BK111" s="191">
        <f t="shared" si="182"/>
        <v>0</v>
      </c>
      <c r="BL111" s="191">
        <f t="shared" si="183"/>
        <v>0</v>
      </c>
      <c r="BM111" s="71"/>
      <c r="BN111" s="191">
        <v>0</v>
      </c>
      <c r="BO111" s="191">
        <v>0</v>
      </c>
      <c r="BP111" s="191">
        <v>0</v>
      </c>
      <c r="BQ111" s="191">
        <v>0</v>
      </c>
      <c r="BR111" s="191">
        <v>0</v>
      </c>
      <c r="BS111" s="191">
        <v>0</v>
      </c>
      <c r="BT111" s="191">
        <v>0</v>
      </c>
      <c r="BU111" s="191">
        <v>0</v>
      </c>
      <c r="BV111" s="191">
        <v>0</v>
      </c>
      <c r="BW111" s="191">
        <v>0</v>
      </c>
      <c r="BX111" s="191">
        <v>0</v>
      </c>
      <c r="BY111" s="191">
        <v>0</v>
      </c>
      <c r="CA111" s="190">
        <v>27</v>
      </c>
      <c r="CB111" s="190">
        <v>26</v>
      </c>
      <c r="CC111" s="190">
        <v>5</v>
      </c>
      <c r="CD111" s="190">
        <v>0</v>
      </c>
      <c r="CE111" s="190">
        <v>0</v>
      </c>
      <c r="CF111" s="190">
        <v>0</v>
      </c>
      <c r="CG111" s="190">
        <v>0</v>
      </c>
      <c r="CH111" s="190">
        <v>0</v>
      </c>
      <c r="CI111" s="190">
        <v>0</v>
      </c>
      <c r="CJ111" s="190">
        <v>0</v>
      </c>
      <c r="CK111" s="190">
        <v>0</v>
      </c>
      <c r="CL111" s="190">
        <v>0</v>
      </c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</row>
    <row r="112" spans="1:124" ht="13" x14ac:dyDescent="0.3">
      <c r="BA112" s="191">
        <f t="shared" si="172"/>
        <v>18</v>
      </c>
      <c r="BB112" s="191">
        <f t="shared" si="173"/>
        <v>11</v>
      </c>
      <c r="BC112" s="191">
        <f t="shared" si="174"/>
        <v>0</v>
      </c>
      <c r="BD112" s="191">
        <f t="shared" si="175"/>
        <v>1</v>
      </c>
      <c r="BE112" s="191">
        <f t="shared" si="176"/>
        <v>0</v>
      </c>
      <c r="BF112" s="191">
        <f t="shared" si="177"/>
        <v>0</v>
      </c>
      <c r="BG112" s="191">
        <f t="shared" si="178"/>
        <v>0</v>
      </c>
      <c r="BH112" s="191">
        <f t="shared" si="179"/>
        <v>0</v>
      </c>
      <c r="BI112" s="191">
        <f t="shared" si="180"/>
        <v>0</v>
      </c>
      <c r="BJ112" s="191">
        <f t="shared" si="181"/>
        <v>0</v>
      </c>
      <c r="BK112" s="191">
        <f t="shared" si="182"/>
        <v>0</v>
      </c>
      <c r="BL112" s="191">
        <f t="shared" si="183"/>
        <v>0</v>
      </c>
      <c r="BM112" s="71"/>
      <c r="BN112" s="191">
        <v>1</v>
      </c>
      <c r="BO112" s="191">
        <v>0</v>
      </c>
      <c r="BP112" s="191">
        <v>0</v>
      </c>
      <c r="BQ112" s="191">
        <v>0</v>
      </c>
      <c r="BR112" s="191">
        <v>0</v>
      </c>
      <c r="BS112" s="191">
        <v>0</v>
      </c>
      <c r="BT112" s="191">
        <v>0</v>
      </c>
      <c r="BU112" s="191">
        <v>0</v>
      </c>
      <c r="BV112" s="191">
        <v>0</v>
      </c>
      <c r="BW112" s="191">
        <v>0</v>
      </c>
      <c r="BX112" s="191">
        <v>0</v>
      </c>
      <c r="BY112" s="191">
        <v>0</v>
      </c>
      <c r="CA112" s="190">
        <v>30</v>
      </c>
      <c r="CB112" s="190">
        <v>30</v>
      </c>
      <c r="CC112" s="190">
        <v>5</v>
      </c>
      <c r="CD112" s="190">
        <v>0</v>
      </c>
      <c r="CE112" s="190">
        <v>0</v>
      </c>
      <c r="CF112" s="190">
        <v>0</v>
      </c>
      <c r="CG112" s="190">
        <v>0</v>
      </c>
      <c r="CH112" s="190">
        <v>0</v>
      </c>
      <c r="CI112" s="190">
        <v>0</v>
      </c>
      <c r="CJ112" s="190">
        <v>0</v>
      </c>
      <c r="CK112" s="190">
        <v>0</v>
      </c>
      <c r="CL112" s="190">
        <v>0</v>
      </c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</row>
    <row r="113" spans="1:124" ht="13" x14ac:dyDescent="0.3">
      <c r="BA113" s="191">
        <f t="shared" si="172"/>
        <v>26</v>
      </c>
      <c r="BB113" s="191">
        <f t="shared" si="173"/>
        <v>13</v>
      </c>
      <c r="BC113" s="191">
        <f t="shared" si="174"/>
        <v>3</v>
      </c>
      <c r="BD113" s="191">
        <f t="shared" si="175"/>
        <v>0</v>
      </c>
      <c r="BE113" s="191">
        <f t="shared" si="176"/>
        <v>0</v>
      </c>
      <c r="BF113" s="191">
        <f t="shared" si="177"/>
        <v>0</v>
      </c>
      <c r="BG113" s="191">
        <f t="shared" si="178"/>
        <v>0</v>
      </c>
      <c r="BH113" s="191">
        <f t="shared" si="179"/>
        <v>0</v>
      </c>
      <c r="BI113" s="191">
        <f t="shared" si="180"/>
        <v>0</v>
      </c>
      <c r="BJ113" s="191">
        <f t="shared" si="181"/>
        <v>0</v>
      </c>
      <c r="BK113" s="191">
        <f t="shared" si="182"/>
        <v>0</v>
      </c>
      <c r="BL113" s="191">
        <f t="shared" si="183"/>
        <v>0</v>
      </c>
      <c r="BM113" s="71"/>
      <c r="BN113" s="191">
        <v>1</v>
      </c>
      <c r="BO113" s="191">
        <v>0</v>
      </c>
      <c r="BP113" s="191">
        <v>0</v>
      </c>
      <c r="BQ113" s="191">
        <v>0</v>
      </c>
      <c r="BR113" s="191">
        <v>0</v>
      </c>
      <c r="BS113" s="191">
        <v>0</v>
      </c>
      <c r="BT113" s="191">
        <v>0</v>
      </c>
      <c r="BU113" s="191">
        <v>0</v>
      </c>
      <c r="BV113" s="191">
        <v>0</v>
      </c>
      <c r="BW113" s="191">
        <v>0</v>
      </c>
      <c r="BX113" s="191">
        <v>0</v>
      </c>
      <c r="BY113" s="191">
        <v>0</v>
      </c>
      <c r="CA113" s="190">
        <v>28</v>
      </c>
      <c r="CB113" s="190">
        <v>39</v>
      </c>
      <c r="CC113" s="190">
        <v>2</v>
      </c>
      <c r="CD113" s="190">
        <v>0</v>
      </c>
      <c r="CE113" s="190">
        <v>0</v>
      </c>
      <c r="CF113" s="190">
        <v>0</v>
      </c>
      <c r="CG113" s="190">
        <v>0</v>
      </c>
      <c r="CH113" s="190">
        <v>0</v>
      </c>
      <c r="CI113" s="190">
        <v>0</v>
      </c>
      <c r="CJ113" s="190">
        <v>0</v>
      </c>
      <c r="CK113" s="190">
        <v>0</v>
      </c>
      <c r="CL113" s="190">
        <v>0</v>
      </c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</row>
    <row r="114" spans="1:124" ht="13" x14ac:dyDescent="0.3">
      <c r="BA114" s="191">
        <f t="shared" si="172"/>
        <v>27</v>
      </c>
      <c r="BB114" s="191">
        <f t="shared" si="173"/>
        <v>19</v>
      </c>
      <c r="BC114" s="191">
        <f t="shared" si="174"/>
        <v>1</v>
      </c>
      <c r="BD114" s="191">
        <f t="shared" si="175"/>
        <v>0</v>
      </c>
      <c r="BE114" s="191">
        <f t="shared" si="176"/>
        <v>0</v>
      </c>
      <c r="BF114" s="191">
        <f t="shared" si="177"/>
        <v>0</v>
      </c>
      <c r="BG114" s="191">
        <f t="shared" si="178"/>
        <v>0</v>
      </c>
      <c r="BH114" s="191">
        <f t="shared" si="179"/>
        <v>0</v>
      </c>
      <c r="BI114" s="191">
        <f t="shared" si="180"/>
        <v>0</v>
      </c>
      <c r="BJ114" s="191">
        <f t="shared" si="181"/>
        <v>0</v>
      </c>
      <c r="BK114" s="191">
        <f t="shared" si="182"/>
        <v>0</v>
      </c>
      <c r="BL114" s="191">
        <f t="shared" si="183"/>
        <v>0</v>
      </c>
      <c r="BM114" s="71"/>
      <c r="BN114" s="191">
        <v>0</v>
      </c>
      <c r="BO114" s="191">
        <v>1</v>
      </c>
      <c r="BP114" s="191">
        <v>0</v>
      </c>
      <c r="BQ114" s="191">
        <v>0</v>
      </c>
      <c r="BR114" s="191">
        <v>0</v>
      </c>
      <c r="BS114" s="191">
        <v>0</v>
      </c>
      <c r="BT114" s="191">
        <v>0</v>
      </c>
      <c r="BU114" s="191">
        <v>0</v>
      </c>
      <c r="BV114" s="191">
        <v>0</v>
      </c>
      <c r="BW114" s="191">
        <v>0</v>
      </c>
      <c r="BX114" s="191">
        <v>0</v>
      </c>
      <c r="BY114" s="191">
        <v>0</v>
      </c>
      <c r="CA114" s="190">
        <v>22</v>
      </c>
      <c r="CB114" s="190">
        <v>33</v>
      </c>
      <c r="CC114" s="190">
        <v>8</v>
      </c>
      <c r="CD114" s="190">
        <v>1</v>
      </c>
      <c r="CE114" s="190">
        <v>0</v>
      </c>
      <c r="CF114" s="190">
        <v>0</v>
      </c>
      <c r="CG114" s="190">
        <v>0</v>
      </c>
      <c r="CH114" s="190">
        <v>0</v>
      </c>
      <c r="CI114" s="190">
        <v>0</v>
      </c>
      <c r="CJ114" s="190">
        <v>0</v>
      </c>
      <c r="CK114" s="190">
        <v>0</v>
      </c>
      <c r="CL114" s="190">
        <v>0</v>
      </c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</row>
    <row r="115" spans="1:124" ht="13" x14ac:dyDescent="0.3">
      <c r="BA115" s="191">
        <f t="shared" si="172"/>
        <v>29</v>
      </c>
      <c r="BB115" s="191">
        <f t="shared" si="173"/>
        <v>19</v>
      </c>
      <c r="BC115" s="191">
        <f t="shared" si="174"/>
        <v>0</v>
      </c>
      <c r="BD115" s="191">
        <f t="shared" si="175"/>
        <v>0</v>
      </c>
      <c r="BE115" s="191">
        <f t="shared" si="176"/>
        <v>0</v>
      </c>
      <c r="BF115" s="191">
        <f t="shared" si="177"/>
        <v>0</v>
      </c>
      <c r="BG115" s="191">
        <f t="shared" si="178"/>
        <v>0</v>
      </c>
      <c r="BH115" s="191">
        <f t="shared" si="179"/>
        <v>0</v>
      </c>
      <c r="BI115" s="191">
        <f t="shared" si="180"/>
        <v>0</v>
      </c>
      <c r="BJ115" s="191">
        <f t="shared" si="181"/>
        <v>0</v>
      </c>
      <c r="BK115" s="191">
        <f t="shared" si="182"/>
        <v>0</v>
      </c>
      <c r="BL115" s="191">
        <f t="shared" si="183"/>
        <v>0</v>
      </c>
      <c r="BM115" s="71"/>
      <c r="BN115" s="191">
        <v>2</v>
      </c>
      <c r="BO115" s="191">
        <v>2</v>
      </c>
      <c r="BP115" s="191">
        <v>0</v>
      </c>
      <c r="BQ115" s="191">
        <v>0</v>
      </c>
      <c r="BR115" s="191">
        <v>0</v>
      </c>
      <c r="BS115" s="191">
        <v>0</v>
      </c>
      <c r="BT115" s="191">
        <v>0</v>
      </c>
      <c r="BU115" s="191">
        <v>0</v>
      </c>
      <c r="BV115" s="191">
        <v>0</v>
      </c>
      <c r="BW115" s="191">
        <v>0</v>
      </c>
      <c r="BX115" s="191">
        <v>0</v>
      </c>
      <c r="BY115" s="191">
        <v>0</v>
      </c>
      <c r="CA115" s="190">
        <v>50</v>
      </c>
      <c r="CB115" s="190">
        <v>54</v>
      </c>
      <c r="CC115" s="190">
        <v>8</v>
      </c>
      <c r="CD115" s="190">
        <v>1</v>
      </c>
      <c r="CE115" s="190">
        <v>0</v>
      </c>
      <c r="CF115" s="190">
        <v>0</v>
      </c>
      <c r="CG115" s="190">
        <v>0</v>
      </c>
      <c r="CH115" s="190">
        <v>0</v>
      </c>
      <c r="CI115" s="190">
        <v>0</v>
      </c>
      <c r="CJ115" s="190">
        <v>0</v>
      </c>
      <c r="CK115" s="190">
        <v>0</v>
      </c>
      <c r="CL115" s="190">
        <v>0</v>
      </c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</row>
    <row r="116" spans="1:124" ht="6" customHeight="1" x14ac:dyDescent="0.3">
      <c r="BA116" s="191">
        <f t="shared" si="172"/>
        <v>33</v>
      </c>
      <c r="BB116" s="191">
        <f t="shared" si="173"/>
        <v>20</v>
      </c>
      <c r="BC116" s="191">
        <f t="shared" si="174"/>
        <v>2</v>
      </c>
      <c r="BD116" s="191">
        <f t="shared" si="175"/>
        <v>0</v>
      </c>
      <c r="BE116" s="191">
        <f t="shared" si="176"/>
        <v>0</v>
      </c>
      <c r="BF116" s="191">
        <f t="shared" si="177"/>
        <v>0</v>
      </c>
      <c r="BG116" s="191">
        <f t="shared" si="178"/>
        <v>0</v>
      </c>
      <c r="BH116" s="191">
        <f t="shared" si="179"/>
        <v>0</v>
      </c>
      <c r="BI116" s="191">
        <f t="shared" si="180"/>
        <v>0</v>
      </c>
      <c r="BJ116" s="191">
        <f t="shared" si="181"/>
        <v>0</v>
      </c>
      <c r="BK116" s="191">
        <f t="shared" si="182"/>
        <v>0</v>
      </c>
      <c r="BL116" s="191">
        <f t="shared" si="183"/>
        <v>0</v>
      </c>
      <c r="BM116" s="71"/>
      <c r="BN116" s="191">
        <v>0</v>
      </c>
      <c r="BO116" s="191">
        <v>0</v>
      </c>
      <c r="BP116" s="191">
        <v>0</v>
      </c>
      <c r="BQ116" s="191">
        <v>0</v>
      </c>
      <c r="BR116" s="191">
        <v>0</v>
      </c>
      <c r="BS116" s="191">
        <v>0</v>
      </c>
      <c r="BT116" s="191">
        <v>0</v>
      </c>
      <c r="BU116" s="191">
        <v>0</v>
      </c>
      <c r="BV116" s="191">
        <v>0</v>
      </c>
      <c r="BW116" s="191">
        <v>0</v>
      </c>
      <c r="BX116" s="191">
        <v>0</v>
      </c>
      <c r="BY116" s="191">
        <v>0</v>
      </c>
      <c r="CA116" s="190">
        <v>62</v>
      </c>
      <c r="CB116" s="190">
        <v>68</v>
      </c>
      <c r="CC116" s="190">
        <v>5</v>
      </c>
      <c r="CD116" s="190">
        <v>0</v>
      </c>
      <c r="CE116" s="190">
        <v>0</v>
      </c>
      <c r="CF116" s="190">
        <v>0</v>
      </c>
      <c r="CG116" s="190">
        <v>0</v>
      </c>
      <c r="CH116" s="190">
        <v>0</v>
      </c>
      <c r="CI116" s="190">
        <v>0</v>
      </c>
      <c r="CJ116" s="190">
        <v>0</v>
      </c>
      <c r="CK116" s="190">
        <v>0</v>
      </c>
      <c r="CL116" s="190">
        <v>0</v>
      </c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</row>
    <row r="117" spans="1:124" ht="13" x14ac:dyDescent="0.3">
      <c r="BA117" s="191">
        <f t="shared" si="172"/>
        <v>27</v>
      </c>
      <c r="BB117" s="191">
        <f t="shared" si="173"/>
        <v>26</v>
      </c>
      <c r="BC117" s="191">
        <f t="shared" si="174"/>
        <v>5</v>
      </c>
      <c r="BD117" s="191">
        <f t="shared" si="175"/>
        <v>0</v>
      </c>
      <c r="BE117" s="191">
        <f t="shared" si="176"/>
        <v>0</v>
      </c>
      <c r="BF117" s="191">
        <f t="shared" si="177"/>
        <v>0</v>
      </c>
      <c r="BG117" s="191">
        <f t="shared" si="178"/>
        <v>0</v>
      </c>
      <c r="BH117" s="191">
        <f t="shared" si="179"/>
        <v>0</v>
      </c>
      <c r="BI117" s="191">
        <f t="shared" si="180"/>
        <v>0</v>
      </c>
      <c r="BJ117" s="191">
        <f t="shared" si="181"/>
        <v>0</v>
      </c>
      <c r="BK117" s="191">
        <f t="shared" si="182"/>
        <v>0</v>
      </c>
      <c r="BL117" s="191">
        <f t="shared" si="183"/>
        <v>0</v>
      </c>
      <c r="BM117" s="71"/>
      <c r="BN117" s="191">
        <v>2</v>
      </c>
      <c r="BO117" s="191">
        <v>0</v>
      </c>
      <c r="BP117" s="191">
        <v>0</v>
      </c>
      <c r="BQ117" s="191">
        <v>0</v>
      </c>
      <c r="BR117" s="191">
        <v>0</v>
      </c>
      <c r="BS117" s="191">
        <v>0</v>
      </c>
      <c r="BT117" s="191">
        <v>0</v>
      </c>
      <c r="BU117" s="191">
        <v>0</v>
      </c>
      <c r="BV117" s="191">
        <v>0</v>
      </c>
      <c r="BW117" s="191">
        <v>0</v>
      </c>
      <c r="BX117" s="191">
        <v>0</v>
      </c>
      <c r="BY117" s="191">
        <v>0</v>
      </c>
      <c r="CA117" s="190">
        <v>64</v>
      </c>
      <c r="CB117" s="190">
        <v>75</v>
      </c>
      <c r="CC117" s="190">
        <v>8</v>
      </c>
      <c r="CD117" s="190">
        <v>0</v>
      </c>
      <c r="CE117" s="190">
        <v>0</v>
      </c>
      <c r="CF117" s="190">
        <v>0</v>
      </c>
      <c r="CG117" s="190">
        <v>0</v>
      </c>
      <c r="CH117" s="190">
        <v>0</v>
      </c>
      <c r="CI117" s="190">
        <v>0</v>
      </c>
      <c r="CJ117" s="190">
        <v>0</v>
      </c>
      <c r="CK117" s="190">
        <v>0</v>
      </c>
      <c r="CL117" s="190">
        <v>0</v>
      </c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</row>
    <row r="118" spans="1:124" ht="13" x14ac:dyDescent="0.3">
      <c r="BA118" s="191">
        <f t="shared" si="172"/>
        <v>31</v>
      </c>
      <c r="BB118" s="191">
        <f t="shared" si="173"/>
        <v>30</v>
      </c>
      <c r="BC118" s="191">
        <f t="shared" si="174"/>
        <v>5</v>
      </c>
      <c r="BD118" s="191">
        <f t="shared" si="175"/>
        <v>0</v>
      </c>
      <c r="BE118" s="191">
        <f t="shared" si="176"/>
        <v>0</v>
      </c>
      <c r="BF118" s="191">
        <f t="shared" si="177"/>
        <v>0</v>
      </c>
      <c r="BG118" s="191">
        <f t="shared" si="178"/>
        <v>0</v>
      </c>
      <c r="BH118" s="191">
        <f t="shared" si="179"/>
        <v>0</v>
      </c>
      <c r="BI118" s="191">
        <f t="shared" si="180"/>
        <v>0</v>
      </c>
      <c r="BJ118" s="191">
        <f t="shared" si="181"/>
        <v>0</v>
      </c>
      <c r="BK118" s="191">
        <f t="shared" si="182"/>
        <v>0</v>
      </c>
      <c r="BL118" s="191">
        <f t="shared" si="183"/>
        <v>0</v>
      </c>
      <c r="BM118" s="71"/>
      <c r="BN118" s="191">
        <v>1</v>
      </c>
      <c r="BO118" s="191">
        <v>0</v>
      </c>
      <c r="BP118" s="191">
        <v>0</v>
      </c>
      <c r="BQ118" s="191">
        <v>0</v>
      </c>
      <c r="BR118" s="191">
        <v>0</v>
      </c>
      <c r="BS118" s="191">
        <v>0</v>
      </c>
      <c r="BT118" s="191">
        <v>0</v>
      </c>
      <c r="BU118" s="191">
        <v>0</v>
      </c>
      <c r="BV118" s="191">
        <v>0</v>
      </c>
      <c r="BW118" s="191">
        <v>0</v>
      </c>
      <c r="BX118" s="191">
        <v>0</v>
      </c>
      <c r="BY118" s="191">
        <v>0</v>
      </c>
      <c r="CA118" s="190">
        <v>34</v>
      </c>
      <c r="CB118" s="190">
        <v>52</v>
      </c>
      <c r="CC118" s="190">
        <v>4</v>
      </c>
      <c r="CD118" s="190">
        <v>0</v>
      </c>
      <c r="CE118" s="190">
        <v>0</v>
      </c>
      <c r="CF118" s="190">
        <v>0</v>
      </c>
      <c r="CG118" s="190">
        <v>0</v>
      </c>
      <c r="CH118" s="190">
        <v>0</v>
      </c>
      <c r="CI118" s="190">
        <v>0</v>
      </c>
      <c r="CJ118" s="190">
        <v>0</v>
      </c>
      <c r="CK118" s="190">
        <v>0</v>
      </c>
      <c r="CL118" s="190">
        <v>0</v>
      </c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</row>
    <row r="119" spans="1:124" ht="13" x14ac:dyDescent="0.3">
      <c r="BA119" s="191">
        <f t="shared" si="172"/>
        <v>29</v>
      </c>
      <c r="BB119" s="191">
        <f t="shared" si="173"/>
        <v>39</v>
      </c>
      <c r="BC119" s="191">
        <f t="shared" si="174"/>
        <v>2</v>
      </c>
      <c r="BD119" s="191">
        <f t="shared" si="175"/>
        <v>0</v>
      </c>
      <c r="BE119" s="191">
        <f t="shared" si="176"/>
        <v>0</v>
      </c>
      <c r="BF119" s="191">
        <f t="shared" si="177"/>
        <v>0</v>
      </c>
      <c r="BG119" s="191">
        <f t="shared" si="178"/>
        <v>0</v>
      </c>
      <c r="BH119" s="191">
        <f t="shared" si="179"/>
        <v>0</v>
      </c>
      <c r="BI119" s="191">
        <f t="shared" si="180"/>
        <v>0</v>
      </c>
      <c r="BJ119" s="191">
        <f t="shared" si="181"/>
        <v>0</v>
      </c>
      <c r="BK119" s="191">
        <f t="shared" si="182"/>
        <v>0</v>
      </c>
      <c r="BL119" s="191">
        <f t="shared" si="183"/>
        <v>0</v>
      </c>
      <c r="BM119" s="71"/>
      <c r="BN119" s="191">
        <v>0</v>
      </c>
      <c r="BO119" s="191">
        <v>1</v>
      </c>
      <c r="BP119" s="191">
        <v>0</v>
      </c>
      <c r="BQ119" s="191">
        <v>0</v>
      </c>
      <c r="BR119" s="191">
        <v>0</v>
      </c>
      <c r="BS119" s="191">
        <v>0</v>
      </c>
      <c r="BT119" s="191">
        <v>0</v>
      </c>
      <c r="BU119" s="191">
        <v>0</v>
      </c>
      <c r="BV119" s="191">
        <v>0</v>
      </c>
      <c r="BW119" s="191">
        <v>0</v>
      </c>
      <c r="BX119" s="191">
        <v>0</v>
      </c>
      <c r="BY119" s="191">
        <v>0</v>
      </c>
      <c r="CA119" s="190">
        <v>16</v>
      </c>
      <c r="CB119" s="190">
        <v>28</v>
      </c>
      <c r="CC119" s="190">
        <v>3</v>
      </c>
      <c r="CD119" s="190">
        <v>0</v>
      </c>
      <c r="CE119" s="190">
        <v>0</v>
      </c>
      <c r="CF119" s="190">
        <v>0</v>
      </c>
      <c r="CG119" s="190">
        <v>0</v>
      </c>
      <c r="CH119" s="190">
        <v>0</v>
      </c>
      <c r="CI119" s="190">
        <v>0</v>
      </c>
      <c r="CJ119" s="190">
        <v>0</v>
      </c>
      <c r="CK119" s="190">
        <v>0</v>
      </c>
      <c r="CL119" s="190">
        <v>0</v>
      </c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</row>
    <row r="120" spans="1:124" ht="13" x14ac:dyDescent="0.3">
      <c r="BA120" s="191">
        <f t="shared" si="172"/>
        <v>22</v>
      </c>
      <c r="BB120" s="191">
        <f t="shared" si="173"/>
        <v>34</v>
      </c>
      <c r="BC120" s="191">
        <f t="shared" si="174"/>
        <v>8</v>
      </c>
      <c r="BD120" s="191">
        <f t="shared" si="175"/>
        <v>1</v>
      </c>
      <c r="BE120" s="191">
        <f t="shared" si="176"/>
        <v>0</v>
      </c>
      <c r="BF120" s="191">
        <f t="shared" si="177"/>
        <v>0</v>
      </c>
      <c r="BG120" s="191">
        <f t="shared" si="178"/>
        <v>0</v>
      </c>
      <c r="BH120" s="191">
        <f t="shared" si="179"/>
        <v>0</v>
      </c>
      <c r="BI120" s="191">
        <f t="shared" si="180"/>
        <v>0</v>
      </c>
      <c r="BJ120" s="191">
        <f t="shared" si="181"/>
        <v>0</v>
      </c>
      <c r="BK120" s="191">
        <f t="shared" si="182"/>
        <v>0</v>
      </c>
      <c r="BL120" s="191">
        <f t="shared" si="183"/>
        <v>0</v>
      </c>
      <c r="BM120" s="71"/>
      <c r="BN120" s="191">
        <v>0</v>
      </c>
      <c r="BO120" s="191">
        <v>0</v>
      </c>
      <c r="BP120" s="191">
        <v>0</v>
      </c>
      <c r="BQ120" s="191">
        <v>0</v>
      </c>
      <c r="BR120" s="191">
        <v>0</v>
      </c>
      <c r="BS120" s="191">
        <v>0</v>
      </c>
      <c r="BT120" s="191">
        <v>0</v>
      </c>
      <c r="BU120" s="191">
        <v>0</v>
      </c>
      <c r="BV120" s="191">
        <v>0</v>
      </c>
      <c r="BW120" s="191">
        <v>0</v>
      </c>
      <c r="BX120" s="191">
        <v>0</v>
      </c>
      <c r="BY120" s="191">
        <v>0</v>
      </c>
      <c r="CA120" s="190">
        <v>13</v>
      </c>
      <c r="CB120" s="190">
        <v>18</v>
      </c>
      <c r="CC120" s="190">
        <v>3</v>
      </c>
      <c r="CD120" s="190">
        <v>0</v>
      </c>
      <c r="CE120" s="190">
        <v>0</v>
      </c>
      <c r="CF120" s="190">
        <v>0</v>
      </c>
      <c r="CG120" s="190">
        <v>0</v>
      </c>
      <c r="CH120" s="190">
        <v>0</v>
      </c>
      <c r="CI120" s="190">
        <v>0</v>
      </c>
      <c r="CJ120" s="190">
        <v>0</v>
      </c>
      <c r="CK120" s="190">
        <v>0</v>
      </c>
      <c r="CL120" s="190">
        <v>0</v>
      </c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</row>
    <row r="121" spans="1:124" ht="13" x14ac:dyDescent="0.3">
      <c r="V121" s="37" t="s">
        <v>62</v>
      </c>
      <c r="W121" s="4"/>
      <c r="BA121" s="191">
        <f t="shared" si="172"/>
        <v>52</v>
      </c>
      <c r="BB121" s="191">
        <f t="shared" si="173"/>
        <v>56</v>
      </c>
      <c r="BC121" s="191">
        <f t="shared" si="174"/>
        <v>8</v>
      </c>
      <c r="BD121" s="191">
        <f t="shared" si="175"/>
        <v>1</v>
      </c>
      <c r="BE121" s="191">
        <f t="shared" si="176"/>
        <v>0</v>
      </c>
      <c r="BF121" s="191">
        <f t="shared" si="177"/>
        <v>0</v>
      </c>
      <c r="BG121" s="191">
        <f t="shared" si="178"/>
        <v>0</v>
      </c>
      <c r="BH121" s="191">
        <f t="shared" si="179"/>
        <v>0</v>
      </c>
      <c r="BI121" s="191">
        <f t="shared" si="180"/>
        <v>0</v>
      </c>
      <c r="BJ121" s="191">
        <f t="shared" si="181"/>
        <v>0</v>
      </c>
      <c r="BK121" s="191">
        <f t="shared" si="182"/>
        <v>0</v>
      </c>
      <c r="BL121" s="191">
        <f t="shared" si="183"/>
        <v>0</v>
      </c>
      <c r="BM121" s="71"/>
      <c r="BN121" s="191">
        <v>0</v>
      </c>
      <c r="BO121" s="191">
        <v>0</v>
      </c>
      <c r="BP121" s="191">
        <v>0</v>
      </c>
      <c r="BQ121" s="191">
        <v>0</v>
      </c>
      <c r="BR121" s="191">
        <v>0</v>
      </c>
      <c r="BS121" s="191">
        <v>0</v>
      </c>
      <c r="BT121" s="191">
        <v>0</v>
      </c>
      <c r="BU121" s="191">
        <v>0</v>
      </c>
      <c r="BV121" s="191">
        <v>0</v>
      </c>
      <c r="BW121" s="191">
        <v>0</v>
      </c>
      <c r="BX121" s="191">
        <v>0</v>
      </c>
      <c r="BY121" s="191">
        <v>0</v>
      </c>
      <c r="CA121" s="190">
        <v>7</v>
      </c>
      <c r="CB121" s="190">
        <v>10</v>
      </c>
      <c r="CC121" s="190">
        <v>1</v>
      </c>
      <c r="CD121" s="190">
        <v>0</v>
      </c>
      <c r="CE121" s="190">
        <v>0</v>
      </c>
      <c r="CF121" s="190">
        <v>0</v>
      </c>
      <c r="CG121" s="190">
        <v>0</v>
      </c>
      <c r="CH121" s="190">
        <v>0</v>
      </c>
      <c r="CI121" s="190">
        <v>0</v>
      </c>
      <c r="CJ121" s="190">
        <v>0</v>
      </c>
      <c r="CK121" s="190">
        <v>0</v>
      </c>
      <c r="CL121" s="190">
        <v>0</v>
      </c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</row>
    <row r="122" spans="1:124" ht="13" x14ac:dyDescent="0.3">
      <c r="V122" s="37" t="s">
        <v>63</v>
      </c>
      <c r="W122" s="4"/>
      <c r="BA122" s="191">
        <f t="shared" si="172"/>
        <v>62</v>
      </c>
      <c r="BB122" s="191">
        <f t="shared" si="173"/>
        <v>68</v>
      </c>
      <c r="BC122" s="191">
        <f t="shared" si="174"/>
        <v>5</v>
      </c>
      <c r="BD122" s="191">
        <f t="shared" si="175"/>
        <v>0</v>
      </c>
      <c r="BE122" s="191">
        <f t="shared" si="176"/>
        <v>0</v>
      </c>
      <c r="BF122" s="191">
        <f t="shared" si="177"/>
        <v>0</v>
      </c>
      <c r="BG122" s="191">
        <f t="shared" si="178"/>
        <v>0</v>
      </c>
      <c r="BH122" s="191">
        <f t="shared" si="179"/>
        <v>0</v>
      </c>
      <c r="BI122" s="191">
        <f t="shared" si="180"/>
        <v>0</v>
      </c>
      <c r="BJ122" s="191">
        <f t="shared" si="181"/>
        <v>0</v>
      </c>
      <c r="BK122" s="191">
        <f t="shared" si="182"/>
        <v>0</v>
      </c>
      <c r="BL122" s="191">
        <f t="shared" si="183"/>
        <v>0</v>
      </c>
      <c r="BM122" s="71"/>
      <c r="BN122" s="191">
        <v>0</v>
      </c>
      <c r="BO122" s="191">
        <v>0</v>
      </c>
      <c r="BP122" s="191">
        <v>0</v>
      </c>
      <c r="BQ122" s="191">
        <v>0</v>
      </c>
      <c r="BR122" s="191">
        <v>0</v>
      </c>
      <c r="BS122" s="191">
        <v>0</v>
      </c>
      <c r="BT122" s="191">
        <v>0</v>
      </c>
      <c r="BU122" s="191">
        <v>0</v>
      </c>
      <c r="BV122" s="191">
        <v>0</v>
      </c>
      <c r="BW122" s="191">
        <v>0</v>
      </c>
      <c r="BX122" s="191">
        <v>0</v>
      </c>
      <c r="BY122" s="191">
        <v>0</v>
      </c>
      <c r="CA122" s="190">
        <v>10</v>
      </c>
      <c r="CB122" s="190">
        <v>6</v>
      </c>
      <c r="CC122" s="190">
        <v>2</v>
      </c>
      <c r="CD122" s="190">
        <v>0</v>
      </c>
      <c r="CE122" s="190">
        <v>0</v>
      </c>
      <c r="CF122" s="190">
        <v>0</v>
      </c>
      <c r="CG122" s="190">
        <v>0</v>
      </c>
      <c r="CH122" s="190">
        <v>0</v>
      </c>
      <c r="CI122" s="190">
        <v>0</v>
      </c>
      <c r="CJ122" s="190">
        <v>0</v>
      </c>
      <c r="CK122" s="190">
        <v>0</v>
      </c>
      <c r="CL122" s="190">
        <v>0</v>
      </c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</row>
    <row r="123" spans="1:124" ht="13" x14ac:dyDescent="0.3">
      <c r="V123" s="37" t="s">
        <v>64</v>
      </c>
      <c r="W123" s="4"/>
      <c r="BA123" s="191">
        <f t="shared" si="172"/>
        <v>66</v>
      </c>
      <c r="BB123" s="191">
        <f t="shared" si="173"/>
        <v>75</v>
      </c>
      <c r="BC123" s="191">
        <f t="shared" si="174"/>
        <v>8</v>
      </c>
      <c r="BD123" s="191">
        <f t="shared" si="175"/>
        <v>0</v>
      </c>
      <c r="BE123" s="191">
        <f t="shared" si="176"/>
        <v>0</v>
      </c>
      <c r="BF123" s="191">
        <f t="shared" si="177"/>
        <v>0</v>
      </c>
      <c r="BG123" s="191">
        <f t="shared" si="178"/>
        <v>0</v>
      </c>
      <c r="BH123" s="191">
        <f t="shared" si="179"/>
        <v>0</v>
      </c>
      <c r="BI123" s="191">
        <f t="shared" si="180"/>
        <v>0</v>
      </c>
      <c r="BJ123" s="191">
        <f t="shared" si="181"/>
        <v>0</v>
      </c>
      <c r="BK123" s="191">
        <f t="shared" si="182"/>
        <v>0</v>
      </c>
      <c r="BL123" s="191">
        <f t="shared" si="183"/>
        <v>0</v>
      </c>
      <c r="BM123" s="71"/>
      <c r="BN123" s="191">
        <v>0</v>
      </c>
      <c r="BO123" s="191">
        <v>0</v>
      </c>
      <c r="BP123" s="191">
        <v>0</v>
      </c>
      <c r="BQ123" s="191">
        <v>0</v>
      </c>
      <c r="BR123" s="191">
        <v>0</v>
      </c>
      <c r="BS123" s="191">
        <v>0</v>
      </c>
      <c r="BT123" s="191">
        <v>0</v>
      </c>
      <c r="BU123" s="191">
        <v>0</v>
      </c>
      <c r="BV123" s="191">
        <v>0</v>
      </c>
      <c r="BW123" s="191">
        <v>0</v>
      </c>
      <c r="BX123" s="191">
        <v>0</v>
      </c>
      <c r="BY123" s="191">
        <v>0</v>
      </c>
      <c r="CA123" s="190">
        <v>8</v>
      </c>
      <c r="CB123" s="190">
        <v>11</v>
      </c>
      <c r="CC123" s="190">
        <v>1</v>
      </c>
      <c r="CD123" s="190">
        <v>0</v>
      </c>
      <c r="CE123" s="190">
        <v>0</v>
      </c>
      <c r="CF123" s="190">
        <v>0</v>
      </c>
      <c r="CG123" s="190">
        <v>0</v>
      </c>
      <c r="CH123" s="190">
        <v>0</v>
      </c>
      <c r="CI123" s="190">
        <v>0</v>
      </c>
      <c r="CJ123" s="190">
        <v>0</v>
      </c>
      <c r="CK123" s="190">
        <v>0</v>
      </c>
      <c r="CL123" s="190"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</row>
    <row r="124" spans="1:124" ht="13.5" thickBot="1" x14ac:dyDescent="0.35">
      <c r="V124" s="37" t="s">
        <v>65</v>
      </c>
      <c r="W124" s="4"/>
      <c r="BA124" s="191">
        <f t="shared" si="172"/>
        <v>35</v>
      </c>
      <c r="BB124" s="191">
        <f t="shared" si="173"/>
        <v>52</v>
      </c>
      <c r="BC124" s="191">
        <f t="shared" si="174"/>
        <v>4</v>
      </c>
      <c r="BD124" s="191">
        <f t="shared" si="175"/>
        <v>0</v>
      </c>
      <c r="BE124" s="191">
        <f t="shared" si="176"/>
        <v>0</v>
      </c>
      <c r="BF124" s="191">
        <f t="shared" si="177"/>
        <v>0</v>
      </c>
      <c r="BG124" s="191">
        <f t="shared" si="178"/>
        <v>0</v>
      </c>
      <c r="BH124" s="191">
        <f t="shared" si="179"/>
        <v>0</v>
      </c>
      <c r="BI124" s="191">
        <f t="shared" si="180"/>
        <v>0</v>
      </c>
      <c r="BJ124" s="191">
        <f t="shared" si="181"/>
        <v>0</v>
      </c>
      <c r="BK124" s="191">
        <f t="shared" si="182"/>
        <v>0</v>
      </c>
      <c r="BL124" s="191">
        <f t="shared" si="183"/>
        <v>0</v>
      </c>
      <c r="BM124" s="71"/>
      <c r="BN124" s="191">
        <v>0</v>
      </c>
      <c r="BO124" s="191">
        <v>0</v>
      </c>
      <c r="BP124" s="191">
        <v>0</v>
      </c>
      <c r="BQ124" s="191">
        <v>0</v>
      </c>
      <c r="BR124" s="191">
        <v>0</v>
      </c>
      <c r="BS124" s="191">
        <v>0</v>
      </c>
      <c r="BT124" s="191">
        <v>0</v>
      </c>
      <c r="BU124" s="191">
        <v>0</v>
      </c>
      <c r="BV124" s="191">
        <v>0</v>
      </c>
      <c r="BW124" s="191">
        <v>0</v>
      </c>
      <c r="BX124" s="191">
        <v>0</v>
      </c>
      <c r="BY124" s="191">
        <v>0</v>
      </c>
      <c r="CA124" s="190">
        <v>10</v>
      </c>
      <c r="CB124" s="190">
        <v>5</v>
      </c>
      <c r="CC124" s="190">
        <v>0</v>
      </c>
      <c r="CD124" s="190">
        <v>0</v>
      </c>
      <c r="CE124" s="190">
        <v>0</v>
      </c>
      <c r="CF124" s="190">
        <v>0</v>
      </c>
      <c r="CG124" s="190">
        <v>0</v>
      </c>
      <c r="CH124" s="190">
        <v>0</v>
      </c>
      <c r="CI124" s="190">
        <v>0</v>
      </c>
      <c r="CJ124" s="190">
        <v>0</v>
      </c>
      <c r="CK124" s="190">
        <v>0</v>
      </c>
      <c r="CL124" s="190">
        <v>0</v>
      </c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</row>
    <row r="125" spans="1:124" ht="13.5" thickBot="1" x14ac:dyDescent="0.35">
      <c r="V125" s="37" t="s">
        <v>66</v>
      </c>
      <c r="W125" s="4"/>
      <c r="BA125" s="191">
        <f t="shared" si="172"/>
        <v>16</v>
      </c>
      <c r="BB125" s="191">
        <f t="shared" si="173"/>
        <v>29</v>
      </c>
      <c r="BC125" s="191">
        <f t="shared" si="174"/>
        <v>3</v>
      </c>
      <c r="BD125" s="191">
        <f t="shared" si="175"/>
        <v>0</v>
      </c>
      <c r="BE125" s="191">
        <f t="shared" si="176"/>
        <v>0</v>
      </c>
      <c r="BF125" s="191">
        <f t="shared" si="177"/>
        <v>0</v>
      </c>
      <c r="BG125" s="191">
        <f t="shared" si="178"/>
        <v>0</v>
      </c>
      <c r="BH125" s="191">
        <f t="shared" si="179"/>
        <v>0</v>
      </c>
      <c r="BI125" s="191">
        <f t="shared" si="180"/>
        <v>0</v>
      </c>
      <c r="BJ125" s="191">
        <f t="shared" si="181"/>
        <v>0</v>
      </c>
      <c r="BK125" s="191">
        <f t="shared" si="182"/>
        <v>0</v>
      </c>
      <c r="BL125" s="191">
        <f t="shared" si="183"/>
        <v>0</v>
      </c>
      <c r="BM125" s="70" t="s">
        <v>81</v>
      </c>
      <c r="BN125" s="191">
        <v>1</v>
      </c>
      <c r="BO125" s="191">
        <v>0</v>
      </c>
      <c r="BP125" s="191">
        <v>0</v>
      </c>
      <c r="BQ125" s="191">
        <v>0</v>
      </c>
      <c r="BR125" s="191">
        <v>0</v>
      </c>
      <c r="BS125" s="191">
        <v>0</v>
      </c>
      <c r="BT125" s="191">
        <v>0</v>
      </c>
      <c r="BU125" s="191">
        <v>0</v>
      </c>
      <c r="BV125" s="191">
        <v>0</v>
      </c>
      <c r="BW125" s="191">
        <v>0</v>
      </c>
      <c r="BX125" s="191">
        <v>0</v>
      </c>
      <c r="BY125" s="191">
        <v>0</v>
      </c>
      <c r="CA125" s="190">
        <v>5</v>
      </c>
      <c r="CB125" s="190">
        <v>2</v>
      </c>
      <c r="CC125" s="190">
        <v>0</v>
      </c>
      <c r="CD125" s="190">
        <v>0</v>
      </c>
      <c r="CE125" s="190">
        <v>0</v>
      </c>
      <c r="CF125" s="190">
        <v>0</v>
      </c>
      <c r="CG125" s="190">
        <v>0</v>
      </c>
      <c r="CH125" s="190">
        <v>0</v>
      </c>
      <c r="CI125" s="190">
        <v>0</v>
      </c>
      <c r="CJ125" s="190">
        <v>0</v>
      </c>
      <c r="CK125" s="190">
        <v>0</v>
      </c>
      <c r="CL125" s="190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</row>
    <row r="126" spans="1:124" ht="13" x14ac:dyDescent="0.3">
      <c r="V126" s="37" t="s">
        <v>67</v>
      </c>
      <c r="W126" s="4"/>
      <c r="BA126" s="191">
        <f t="shared" si="172"/>
        <v>13</v>
      </c>
      <c r="BB126" s="191">
        <f t="shared" si="173"/>
        <v>18</v>
      </c>
      <c r="BC126" s="191">
        <f t="shared" si="174"/>
        <v>3</v>
      </c>
      <c r="BD126" s="191">
        <f t="shared" si="175"/>
        <v>0</v>
      </c>
      <c r="BE126" s="191">
        <f t="shared" si="176"/>
        <v>0</v>
      </c>
      <c r="BF126" s="191">
        <f t="shared" si="177"/>
        <v>0</v>
      </c>
      <c r="BG126" s="191">
        <f t="shared" si="178"/>
        <v>0</v>
      </c>
      <c r="BH126" s="191">
        <f t="shared" si="179"/>
        <v>0</v>
      </c>
      <c r="BI126" s="191">
        <f t="shared" si="180"/>
        <v>0</v>
      </c>
      <c r="BJ126" s="191">
        <f t="shared" si="181"/>
        <v>0</v>
      </c>
      <c r="BK126" s="191">
        <f t="shared" si="182"/>
        <v>0</v>
      </c>
      <c r="BL126" s="191">
        <f t="shared" si="183"/>
        <v>0</v>
      </c>
      <c r="BM126" s="71"/>
      <c r="BN126" s="191">
        <v>0</v>
      </c>
      <c r="BO126" s="191">
        <v>0</v>
      </c>
      <c r="BP126" s="191">
        <v>0</v>
      </c>
      <c r="BQ126" s="191">
        <v>0</v>
      </c>
      <c r="BR126" s="191">
        <v>0</v>
      </c>
      <c r="BS126" s="191">
        <v>0</v>
      </c>
      <c r="BT126" s="191">
        <v>0</v>
      </c>
      <c r="BU126" s="191">
        <v>0</v>
      </c>
      <c r="BV126" s="191">
        <v>0</v>
      </c>
      <c r="BW126" s="191">
        <v>0</v>
      </c>
      <c r="BX126" s="191">
        <v>0</v>
      </c>
      <c r="BY126" s="191">
        <v>0</v>
      </c>
      <c r="CA126" s="190">
        <v>2</v>
      </c>
      <c r="CB126" s="190">
        <v>1</v>
      </c>
      <c r="CC126" s="190">
        <v>0</v>
      </c>
      <c r="CD126" s="190">
        <v>0</v>
      </c>
      <c r="CE126" s="190">
        <v>0</v>
      </c>
      <c r="CF126" s="190">
        <v>0</v>
      </c>
      <c r="CG126" s="190">
        <v>0</v>
      </c>
      <c r="CH126" s="190">
        <v>0</v>
      </c>
      <c r="CI126" s="190">
        <v>0</v>
      </c>
      <c r="CJ126" s="190">
        <v>0</v>
      </c>
      <c r="CK126" s="190">
        <v>0</v>
      </c>
      <c r="CL126" s="190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</row>
    <row r="127" spans="1:124" ht="13" x14ac:dyDescent="0.3">
      <c r="V127" s="37" t="s">
        <v>68</v>
      </c>
      <c r="W127" s="4"/>
      <c r="BA127" s="191">
        <f t="shared" si="172"/>
        <v>7</v>
      </c>
      <c r="BB127" s="191">
        <f t="shared" si="173"/>
        <v>10</v>
      </c>
      <c r="BC127" s="191">
        <f t="shared" si="174"/>
        <v>1</v>
      </c>
      <c r="BD127" s="191">
        <f t="shared" si="175"/>
        <v>0</v>
      </c>
      <c r="BE127" s="191">
        <f t="shared" si="176"/>
        <v>0</v>
      </c>
      <c r="BF127" s="191">
        <f t="shared" si="177"/>
        <v>0</v>
      </c>
      <c r="BG127" s="191">
        <f t="shared" si="178"/>
        <v>0</v>
      </c>
      <c r="BH127" s="191">
        <f t="shared" si="179"/>
        <v>0</v>
      </c>
      <c r="BI127" s="191">
        <f t="shared" si="180"/>
        <v>0</v>
      </c>
      <c r="BJ127" s="191">
        <f t="shared" si="181"/>
        <v>0</v>
      </c>
      <c r="BK127" s="191">
        <f t="shared" si="182"/>
        <v>0</v>
      </c>
      <c r="BL127" s="191">
        <f t="shared" si="183"/>
        <v>0</v>
      </c>
      <c r="BM127" s="71"/>
      <c r="BN127" s="191">
        <v>0</v>
      </c>
      <c r="BO127" s="191">
        <v>0</v>
      </c>
      <c r="BP127" s="191">
        <v>0</v>
      </c>
      <c r="BQ127" s="191">
        <v>0</v>
      </c>
      <c r="BR127" s="191">
        <v>0</v>
      </c>
      <c r="BS127" s="191">
        <v>0</v>
      </c>
      <c r="BT127" s="191">
        <v>0</v>
      </c>
      <c r="BU127" s="191">
        <v>0</v>
      </c>
      <c r="BV127" s="191">
        <v>0</v>
      </c>
      <c r="BW127" s="191">
        <v>0</v>
      </c>
      <c r="BX127" s="191">
        <v>0</v>
      </c>
      <c r="BY127" s="191">
        <v>0</v>
      </c>
      <c r="CA127" s="190">
        <v>2</v>
      </c>
      <c r="CB127" s="190">
        <v>1</v>
      </c>
      <c r="CC127" s="190">
        <v>1</v>
      </c>
      <c r="CD127" s="190">
        <v>0</v>
      </c>
      <c r="CE127" s="190">
        <v>0</v>
      </c>
      <c r="CF127" s="190">
        <v>0</v>
      </c>
      <c r="CG127" s="190">
        <v>0</v>
      </c>
      <c r="CH127" s="190">
        <v>0</v>
      </c>
      <c r="CI127" s="190">
        <v>0</v>
      </c>
      <c r="CJ127" s="190">
        <v>0</v>
      </c>
      <c r="CK127" s="190">
        <v>0</v>
      </c>
      <c r="CL127" s="190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</row>
    <row r="128" spans="1:124" ht="13.5" thickBot="1" x14ac:dyDescent="0.35">
      <c r="A128" s="38">
        <f>(H97+J97+L97+N97+P97+R97)/T97</f>
        <v>5.8997050147492625E-3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f>(I97+K97+M97+O97+Q97+S97)/U97</f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 t="s">
        <v>69</v>
      </c>
      <c r="W128" s="4"/>
      <c r="BA128" s="191">
        <f t="shared" si="172"/>
        <v>10</v>
      </c>
      <c r="BB128" s="191">
        <f t="shared" si="173"/>
        <v>6</v>
      </c>
      <c r="BC128" s="191">
        <f t="shared" si="174"/>
        <v>2</v>
      </c>
      <c r="BD128" s="191">
        <f t="shared" si="175"/>
        <v>0</v>
      </c>
      <c r="BE128" s="191">
        <f t="shared" si="176"/>
        <v>0</v>
      </c>
      <c r="BF128" s="191">
        <f t="shared" si="177"/>
        <v>0</v>
      </c>
      <c r="BG128" s="191">
        <f t="shared" si="178"/>
        <v>0</v>
      </c>
      <c r="BH128" s="191">
        <f t="shared" si="179"/>
        <v>0</v>
      </c>
      <c r="BI128" s="191">
        <f t="shared" si="180"/>
        <v>0</v>
      </c>
      <c r="BJ128" s="191">
        <f t="shared" si="181"/>
        <v>0</v>
      </c>
      <c r="BK128" s="191">
        <f t="shared" si="182"/>
        <v>0</v>
      </c>
      <c r="BL128" s="191">
        <f t="shared" si="183"/>
        <v>0</v>
      </c>
      <c r="BM128" s="71"/>
      <c r="BN128" s="191">
        <v>0</v>
      </c>
      <c r="BO128" s="191">
        <v>0</v>
      </c>
      <c r="BP128" s="191">
        <v>0</v>
      </c>
      <c r="BQ128" s="191">
        <v>0</v>
      </c>
      <c r="BR128" s="191">
        <v>0</v>
      </c>
      <c r="BS128" s="191">
        <v>0</v>
      </c>
      <c r="BT128" s="191">
        <v>0</v>
      </c>
      <c r="BU128" s="191">
        <v>0</v>
      </c>
      <c r="BV128" s="191">
        <v>0</v>
      </c>
      <c r="BW128" s="191">
        <v>0</v>
      </c>
      <c r="BX128" s="191">
        <v>0</v>
      </c>
      <c r="BY128" s="191">
        <v>0</v>
      </c>
      <c r="CA128" s="190">
        <v>0</v>
      </c>
      <c r="CB128" s="190">
        <v>1</v>
      </c>
      <c r="CC128" s="190">
        <v>0</v>
      </c>
      <c r="CD128" s="190">
        <v>0</v>
      </c>
      <c r="CE128" s="190">
        <v>0</v>
      </c>
      <c r="CF128" s="190">
        <v>0</v>
      </c>
      <c r="CG128" s="190">
        <v>0</v>
      </c>
      <c r="CH128" s="190">
        <v>0</v>
      </c>
      <c r="CI128" s="190">
        <v>0</v>
      </c>
      <c r="CJ128" s="190">
        <v>0</v>
      </c>
      <c r="CK128" s="190">
        <v>0</v>
      </c>
      <c r="CL128" s="190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</row>
    <row r="129" spans="1:124" ht="13.5" thickBot="1" x14ac:dyDescent="0.35">
      <c r="A129" s="38">
        <f>(P97+R97)/T97</f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f>(Q97+S97)/U97</f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 t="s">
        <v>70</v>
      </c>
      <c r="W129" s="4"/>
      <c r="AZ129" s="68" t="s">
        <v>81</v>
      </c>
      <c r="BA129" s="192">
        <f>BN123+CA123</f>
        <v>8</v>
      </c>
      <c r="BB129" s="192">
        <f t="shared" si="173"/>
        <v>11</v>
      </c>
      <c r="BC129" s="192">
        <f t="shared" si="174"/>
        <v>1</v>
      </c>
      <c r="BD129" s="192">
        <f t="shared" si="175"/>
        <v>0</v>
      </c>
      <c r="BE129" s="192">
        <f t="shared" si="176"/>
        <v>0</v>
      </c>
      <c r="BF129" s="192">
        <f t="shared" si="177"/>
        <v>0</v>
      </c>
      <c r="BG129" s="192">
        <f t="shared" si="178"/>
        <v>0</v>
      </c>
      <c r="BH129" s="192">
        <f t="shared" si="179"/>
        <v>0</v>
      </c>
      <c r="BI129" s="192">
        <f t="shared" si="180"/>
        <v>0</v>
      </c>
      <c r="BJ129" s="192">
        <f>BW123+CJ123</f>
        <v>0</v>
      </c>
      <c r="BK129" s="192">
        <f t="shared" si="182"/>
        <v>0</v>
      </c>
      <c r="BL129" s="192">
        <f t="shared" si="183"/>
        <v>0</v>
      </c>
      <c r="BM129" s="71"/>
      <c r="BN129" s="191">
        <v>0</v>
      </c>
      <c r="BO129" s="191">
        <v>0</v>
      </c>
      <c r="BP129" s="191">
        <v>0</v>
      </c>
      <c r="BQ129" s="191">
        <v>0</v>
      </c>
      <c r="BR129" s="191">
        <v>0</v>
      </c>
      <c r="BS129" s="191">
        <v>0</v>
      </c>
      <c r="BT129" s="191">
        <v>0</v>
      </c>
      <c r="BU129" s="191">
        <v>0</v>
      </c>
      <c r="BV129" s="191">
        <v>0</v>
      </c>
      <c r="BW129" s="191">
        <v>0</v>
      </c>
      <c r="BX129" s="191">
        <v>0</v>
      </c>
      <c r="BY129" s="191">
        <v>0</v>
      </c>
      <c r="CA129" s="190">
        <v>4</v>
      </c>
      <c r="CB129" s="190">
        <v>1</v>
      </c>
      <c r="CC129" s="190">
        <v>3</v>
      </c>
      <c r="CD129" s="190">
        <v>0</v>
      </c>
      <c r="CE129" s="190">
        <v>0</v>
      </c>
      <c r="CF129" s="190">
        <v>0</v>
      </c>
      <c r="CG129" s="190">
        <v>0</v>
      </c>
      <c r="CH129" s="190">
        <v>0</v>
      </c>
      <c r="CI129" s="190">
        <v>0</v>
      </c>
      <c r="CJ129" s="190">
        <v>0</v>
      </c>
      <c r="CK129" s="190">
        <v>0</v>
      </c>
      <c r="CL129" s="190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</row>
    <row r="130" spans="1:124" ht="13.5" thickBot="1" x14ac:dyDescent="0.35">
      <c r="V130" s="40"/>
      <c r="AX130" s="36"/>
      <c r="BA130" s="192">
        <f t="shared" ref="BA130:BA152" si="184">BN124+CA124</f>
        <v>10</v>
      </c>
      <c r="BB130" s="192">
        <f t="shared" ref="BB130:BB153" si="185">BO124+CB124</f>
        <v>5</v>
      </c>
      <c r="BC130" s="192">
        <f t="shared" ref="BC130:BC153" si="186">BP124+CC124</f>
        <v>0</v>
      </c>
      <c r="BD130" s="192">
        <f t="shared" ref="BD130:BD153" si="187">BQ124+CD124</f>
        <v>0</v>
      </c>
      <c r="BE130" s="192">
        <f t="shared" ref="BE130:BE153" si="188">BR124+CE124</f>
        <v>0</v>
      </c>
      <c r="BF130" s="192">
        <f t="shared" ref="BF130:BF153" si="189">BS124+CF124</f>
        <v>0</v>
      </c>
      <c r="BG130" s="192">
        <f t="shared" ref="BG130:BG153" si="190">BT124+CG124</f>
        <v>0</v>
      </c>
      <c r="BH130" s="192">
        <f t="shared" ref="BH130:BH153" si="191">BU124+CH124</f>
        <v>0</v>
      </c>
      <c r="BI130" s="192">
        <f t="shared" ref="BI130:BI153" si="192">BV124+CI124</f>
        <v>0</v>
      </c>
      <c r="BJ130" s="192">
        <f t="shared" ref="BJ130:BJ153" si="193">BW124+CJ124</f>
        <v>0</v>
      </c>
      <c r="BK130" s="192">
        <f t="shared" ref="BK130:BK153" si="194">BX124+CK124</f>
        <v>0</v>
      </c>
      <c r="BL130" s="192">
        <f t="shared" ref="BL130:BL153" si="195">BY124+CL124</f>
        <v>0</v>
      </c>
      <c r="BM130" s="71"/>
      <c r="BN130" s="191">
        <v>1</v>
      </c>
      <c r="BO130" s="191">
        <v>0</v>
      </c>
      <c r="BP130" s="191">
        <v>0</v>
      </c>
      <c r="BQ130" s="191">
        <v>0</v>
      </c>
      <c r="BR130" s="191">
        <v>0</v>
      </c>
      <c r="BS130" s="191">
        <v>0</v>
      </c>
      <c r="BT130" s="191">
        <v>0</v>
      </c>
      <c r="BU130" s="191">
        <v>0</v>
      </c>
      <c r="BV130" s="191">
        <v>0</v>
      </c>
      <c r="BW130" s="191">
        <v>0</v>
      </c>
      <c r="BX130" s="191">
        <v>0</v>
      </c>
      <c r="BY130" s="191">
        <v>0</v>
      </c>
      <c r="CA130" s="190">
        <v>3</v>
      </c>
      <c r="CB130" s="190">
        <v>8</v>
      </c>
      <c r="CC130" s="190">
        <v>2</v>
      </c>
      <c r="CD130" s="190">
        <v>0</v>
      </c>
      <c r="CE130" s="190">
        <v>0</v>
      </c>
      <c r="CF130" s="190">
        <v>0</v>
      </c>
      <c r="CG130" s="190">
        <v>0</v>
      </c>
      <c r="CH130" s="190">
        <v>0</v>
      </c>
      <c r="CI130" s="190">
        <v>0</v>
      </c>
      <c r="CJ130" s="190">
        <v>0</v>
      </c>
      <c r="CK130" s="190">
        <v>0</v>
      </c>
      <c r="CL130" s="190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</row>
    <row r="131" spans="1:124" ht="17" thickBot="1" x14ac:dyDescent="0.4">
      <c r="A131" s="271" t="str">
        <f>A1</f>
        <v>Comptages vitesse TV/PL à Montreuil</v>
      </c>
      <c r="B131" s="272"/>
      <c r="C131" s="272"/>
      <c r="D131" s="272"/>
      <c r="E131" s="272"/>
      <c r="F131" s="272"/>
      <c r="G131" s="272"/>
      <c r="H131" s="272"/>
      <c r="I131" s="272"/>
      <c r="J131" s="272"/>
      <c r="K131" s="272"/>
      <c r="L131" s="272"/>
      <c r="M131" s="272"/>
      <c r="N131" s="272"/>
      <c r="O131" s="272"/>
      <c r="P131" s="272"/>
      <c r="Q131" s="272"/>
      <c r="R131" s="272"/>
      <c r="S131" s="272"/>
      <c r="T131" s="272"/>
      <c r="U131" s="273"/>
      <c r="V131" s="40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36"/>
      <c r="BA131" s="192">
        <f t="shared" si="184"/>
        <v>6</v>
      </c>
      <c r="BB131" s="192">
        <f t="shared" si="185"/>
        <v>2</v>
      </c>
      <c r="BC131" s="192">
        <f t="shared" si="186"/>
        <v>0</v>
      </c>
      <c r="BD131" s="192">
        <f t="shared" si="187"/>
        <v>0</v>
      </c>
      <c r="BE131" s="192">
        <f t="shared" si="188"/>
        <v>0</v>
      </c>
      <c r="BF131" s="192">
        <f t="shared" si="189"/>
        <v>0</v>
      </c>
      <c r="BG131" s="192">
        <f t="shared" si="190"/>
        <v>0</v>
      </c>
      <c r="BH131" s="192">
        <f t="shared" si="191"/>
        <v>0</v>
      </c>
      <c r="BI131" s="192">
        <f t="shared" si="192"/>
        <v>0</v>
      </c>
      <c r="BJ131" s="192">
        <f t="shared" si="193"/>
        <v>0</v>
      </c>
      <c r="BK131" s="192">
        <f t="shared" si="194"/>
        <v>0</v>
      </c>
      <c r="BL131" s="192">
        <f t="shared" si="195"/>
        <v>0</v>
      </c>
      <c r="BM131" s="71"/>
      <c r="BN131" s="191">
        <v>1</v>
      </c>
      <c r="BO131" s="191">
        <v>0</v>
      </c>
      <c r="BP131" s="191">
        <v>0</v>
      </c>
      <c r="BQ131" s="191">
        <v>0</v>
      </c>
      <c r="BR131" s="191">
        <v>0</v>
      </c>
      <c r="BS131" s="191">
        <v>0</v>
      </c>
      <c r="BT131" s="191">
        <v>0</v>
      </c>
      <c r="BU131" s="191">
        <v>0</v>
      </c>
      <c r="BV131" s="191">
        <v>0</v>
      </c>
      <c r="BW131" s="191">
        <v>0</v>
      </c>
      <c r="BX131" s="191">
        <v>0</v>
      </c>
      <c r="BY131" s="191">
        <v>0</v>
      </c>
      <c r="CA131" s="190">
        <v>7</v>
      </c>
      <c r="CB131" s="190">
        <v>8</v>
      </c>
      <c r="CC131" s="190">
        <v>3</v>
      </c>
      <c r="CD131" s="190">
        <v>0</v>
      </c>
      <c r="CE131" s="190">
        <v>0</v>
      </c>
      <c r="CF131" s="190">
        <v>0</v>
      </c>
      <c r="CG131" s="190">
        <v>0</v>
      </c>
      <c r="CH131" s="190">
        <v>0</v>
      </c>
      <c r="CI131" s="190">
        <v>0</v>
      </c>
      <c r="CJ131" s="190">
        <v>0</v>
      </c>
      <c r="CK131" s="190">
        <v>0</v>
      </c>
      <c r="CL131" s="190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</row>
    <row r="132" spans="1:124" ht="6.65" customHeight="1" x14ac:dyDescent="0.35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BA132" s="192">
        <f t="shared" si="184"/>
        <v>2</v>
      </c>
      <c r="BB132" s="192">
        <f t="shared" si="185"/>
        <v>1</v>
      </c>
      <c r="BC132" s="192">
        <f t="shared" si="186"/>
        <v>0</v>
      </c>
      <c r="BD132" s="192">
        <f t="shared" si="187"/>
        <v>0</v>
      </c>
      <c r="BE132" s="192">
        <f t="shared" si="188"/>
        <v>0</v>
      </c>
      <c r="BF132" s="192">
        <f t="shared" si="189"/>
        <v>0</v>
      </c>
      <c r="BG132" s="192">
        <f t="shared" si="190"/>
        <v>0</v>
      </c>
      <c r="BH132" s="192">
        <f t="shared" si="191"/>
        <v>0</v>
      </c>
      <c r="BI132" s="192">
        <f t="shared" si="192"/>
        <v>0</v>
      </c>
      <c r="BJ132" s="192">
        <f t="shared" si="193"/>
        <v>0</v>
      </c>
      <c r="BK132" s="192">
        <f t="shared" si="194"/>
        <v>0</v>
      </c>
      <c r="BL132" s="192">
        <f t="shared" si="195"/>
        <v>0</v>
      </c>
      <c r="BM132" s="71"/>
      <c r="BN132" s="191">
        <v>0</v>
      </c>
      <c r="BO132" s="191">
        <v>0</v>
      </c>
      <c r="BP132" s="191">
        <v>0</v>
      </c>
      <c r="BQ132" s="191">
        <v>0</v>
      </c>
      <c r="BR132" s="191">
        <v>0</v>
      </c>
      <c r="BS132" s="191">
        <v>0</v>
      </c>
      <c r="BT132" s="191">
        <v>0</v>
      </c>
      <c r="BU132" s="191">
        <v>0</v>
      </c>
      <c r="BV132" s="191">
        <v>0</v>
      </c>
      <c r="BW132" s="191">
        <v>0</v>
      </c>
      <c r="BX132" s="191">
        <v>0</v>
      </c>
      <c r="BY132" s="191">
        <v>0</v>
      </c>
      <c r="CA132" s="190">
        <v>12</v>
      </c>
      <c r="CB132" s="190">
        <v>12</v>
      </c>
      <c r="CC132" s="190">
        <v>1</v>
      </c>
      <c r="CD132" s="190">
        <v>0</v>
      </c>
      <c r="CE132" s="190">
        <v>0</v>
      </c>
      <c r="CF132" s="190">
        <v>0</v>
      </c>
      <c r="CG132" s="190">
        <v>0</v>
      </c>
      <c r="CH132" s="190">
        <v>0</v>
      </c>
      <c r="CI132" s="190">
        <v>0</v>
      </c>
      <c r="CJ132" s="190">
        <v>0</v>
      </c>
      <c r="CK132" s="190">
        <v>0</v>
      </c>
      <c r="CL132" s="190">
        <v>0</v>
      </c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</row>
    <row r="133" spans="1:124" ht="13" x14ac:dyDescent="0.3">
      <c r="A133" s="4" t="s">
        <v>75</v>
      </c>
      <c r="E133" s="106" t="str">
        <f>BC5</f>
        <v>mercredi 22 septembre 2021</v>
      </c>
      <c r="I133" s="107" t="str">
        <f>I3</f>
        <v>Entre</v>
      </c>
      <c r="J133" s="108" t="str">
        <f>J3</f>
        <v>Rue de Vincennes</v>
      </c>
      <c r="K133" s="4"/>
      <c r="L133" s="11"/>
      <c r="M133" s="4"/>
      <c r="N133" s="4"/>
      <c r="O133" s="4" t="str">
        <f>O3</f>
        <v>Et</v>
      </c>
      <c r="P133" s="61" t="str">
        <f>P3</f>
        <v>Rue de Mirabeau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BA133" s="192">
        <f t="shared" si="184"/>
        <v>2</v>
      </c>
      <c r="BB133" s="192">
        <f t="shared" si="185"/>
        <v>1</v>
      </c>
      <c r="BC133" s="192">
        <f t="shared" si="186"/>
        <v>1</v>
      </c>
      <c r="BD133" s="192">
        <f t="shared" si="187"/>
        <v>0</v>
      </c>
      <c r="BE133" s="192">
        <f t="shared" si="188"/>
        <v>0</v>
      </c>
      <c r="BF133" s="192">
        <f t="shared" si="189"/>
        <v>0</v>
      </c>
      <c r="BG133" s="192">
        <f t="shared" si="190"/>
        <v>0</v>
      </c>
      <c r="BH133" s="192">
        <f t="shared" si="191"/>
        <v>0</v>
      </c>
      <c r="BI133" s="192">
        <f t="shared" si="192"/>
        <v>0</v>
      </c>
      <c r="BJ133" s="192">
        <f t="shared" si="193"/>
        <v>0</v>
      </c>
      <c r="BK133" s="192">
        <f t="shared" si="194"/>
        <v>0</v>
      </c>
      <c r="BL133" s="192">
        <f t="shared" si="195"/>
        <v>0</v>
      </c>
      <c r="BM133" s="71"/>
      <c r="BN133" s="191">
        <v>1</v>
      </c>
      <c r="BO133" s="191">
        <v>0</v>
      </c>
      <c r="BP133" s="191">
        <v>0</v>
      </c>
      <c r="BQ133" s="191">
        <v>0</v>
      </c>
      <c r="BR133" s="191">
        <v>0</v>
      </c>
      <c r="BS133" s="191">
        <v>0</v>
      </c>
      <c r="BT133" s="191">
        <v>0</v>
      </c>
      <c r="BU133" s="191">
        <v>0</v>
      </c>
      <c r="BV133" s="191">
        <v>0</v>
      </c>
      <c r="BW133" s="191">
        <v>0</v>
      </c>
      <c r="BX133" s="191">
        <v>0</v>
      </c>
      <c r="BY133" s="191">
        <v>0</v>
      </c>
      <c r="CA133" s="190">
        <v>32</v>
      </c>
      <c r="CB133" s="190">
        <v>21</v>
      </c>
      <c r="CC133" s="190">
        <v>3</v>
      </c>
      <c r="CD133" s="190">
        <v>0</v>
      </c>
      <c r="CE133" s="190">
        <v>0</v>
      </c>
      <c r="CF133" s="190">
        <v>0</v>
      </c>
      <c r="CG133" s="190">
        <v>0</v>
      </c>
      <c r="CH133" s="190">
        <v>0</v>
      </c>
      <c r="CI133" s="190">
        <v>0</v>
      </c>
      <c r="CJ133" s="190">
        <v>0</v>
      </c>
      <c r="CK133" s="190">
        <v>0</v>
      </c>
      <c r="CL133" s="190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</row>
    <row r="134" spans="1:124" ht="13.5" thickBot="1" x14ac:dyDescent="0.35">
      <c r="A134" s="57" t="s">
        <v>4</v>
      </c>
      <c r="BA134" s="192">
        <f t="shared" si="184"/>
        <v>0</v>
      </c>
      <c r="BB134" s="192">
        <f t="shared" si="185"/>
        <v>1</v>
      </c>
      <c r="BC134" s="192">
        <f t="shared" si="186"/>
        <v>0</v>
      </c>
      <c r="BD134" s="192">
        <f t="shared" si="187"/>
        <v>0</v>
      </c>
      <c r="BE134" s="192">
        <f t="shared" si="188"/>
        <v>0</v>
      </c>
      <c r="BF134" s="192">
        <f t="shared" si="189"/>
        <v>0</v>
      </c>
      <c r="BG134" s="192">
        <f t="shared" si="190"/>
        <v>0</v>
      </c>
      <c r="BH134" s="192">
        <f t="shared" si="191"/>
        <v>0</v>
      </c>
      <c r="BI134" s="192">
        <f t="shared" si="192"/>
        <v>0</v>
      </c>
      <c r="BJ134" s="192">
        <f t="shared" si="193"/>
        <v>0</v>
      </c>
      <c r="BK134" s="192">
        <f t="shared" si="194"/>
        <v>0</v>
      </c>
      <c r="BL134" s="192">
        <f t="shared" si="195"/>
        <v>0</v>
      </c>
      <c r="BM134" s="71"/>
      <c r="BN134" s="191">
        <v>1</v>
      </c>
      <c r="BO134" s="191">
        <v>0</v>
      </c>
      <c r="BP134" s="191">
        <v>0</v>
      </c>
      <c r="BQ134" s="191">
        <v>0</v>
      </c>
      <c r="BR134" s="191">
        <v>0</v>
      </c>
      <c r="BS134" s="191">
        <v>0</v>
      </c>
      <c r="BT134" s="191">
        <v>0</v>
      </c>
      <c r="BU134" s="191">
        <v>0</v>
      </c>
      <c r="BV134" s="191">
        <v>0</v>
      </c>
      <c r="BW134" s="191">
        <v>0</v>
      </c>
      <c r="BX134" s="191">
        <v>0</v>
      </c>
      <c r="BY134" s="191">
        <v>0</v>
      </c>
      <c r="CA134" s="190">
        <v>22</v>
      </c>
      <c r="CB134" s="190">
        <v>32</v>
      </c>
      <c r="CC134" s="190">
        <v>2</v>
      </c>
      <c r="CD134" s="190">
        <v>0</v>
      </c>
      <c r="CE134" s="190">
        <v>0</v>
      </c>
      <c r="CF134" s="190">
        <v>0</v>
      </c>
      <c r="CG134" s="190">
        <v>0</v>
      </c>
      <c r="CH134" s="190">
        <v>0</v>
      </c>
      <c r="CI134" s="190">
        <v>0</v>
      </c>
      <c r="CJ134" s="190">
        <v>0</v>
      </c>
      <c r="CK134" s="190">
        <v>0</v>
      </c>
      <c r="CL134" s="190">
        <v>0</v>
      </c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</row>
    <row r="135" spans="1:124" ht="13.5" thickTop="1" x14ac:dyDescent="0.3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192">
        <f t="shared" si="184"/>
        <v>4</v>
      </c>
      <c r="BB135" s="192">
        <f t="shared" si="185"/>
        <v>1</v>
      </c>
      <c r="BC135" s="192">
        <f t="shared" si="186"/>
        <v>3</v>
      </c>
      <c r="BD135" s="192">
        <f t="shared" si="187"/>
        <v>0</v>
      </c>
      <c r="BE135" s="192">
        <f t="shared" si="188"/>
        <v>0</v>
      </c>
      <c r="BF135" s="192">
        <f t="shared" si="189"/>
        <v>0</v>
      </c>
      <c r="BG135" s="192">
        <f t="shared" si="190"/>
        <v>0</v>
      </c>
      <c r="BH135" s="192">
        <f t="shared" si="191"/>
        <v>0</v>
      </c>
      <c r="BI135" s="192">
        <f t="shared" si="192"/>
        <v>0</v>
      </c>
      <c r="BJ135" s="192">
        <f t="shared" si="193"/>
        <v>0</v>
      </c>
      <c r="BK135" s="192">
        <f t="shared" si="194"/>
        <v>0</v>
      </c>
      <c r="BL135" s="192">
        <f t="shared" si="195"/>
        <v>0</v>
      </c>
      <c r="BM135" s="71"/>
      <c r="BN135" s="191">
        <v>0</v>
      </c>
      <c r="BO135" s="191">
        <v>0</v>
      </c>
      <c r="BP135" s="191">
        <v>0</v>
      </c>
      <c r="BQ135" s="191">
        <v>0</v>
      </c>
      <c r="BR135" s="191">
        <v>0</v>
      </c>
      <c r="BS135" s="191">
        <v>0</v>
      </c>
      <c r="BT135" s="191">
        <v>0</v>
      </c>
      <c r="BU135" s="191">
        <v>0</v>
      </c>
      <c r="BV135" s="191">
        <v>0</v>
      </c>
      <c r="BW135" s="191">
        <v>0</v>
      </c>
      <c r="BX135" s="191">
        <v>0</v>
      </c>
      <c r="BY135" s="191">
        <v>0</v>
      </c>
      <c r="CA135" s="190">
        <v>24</v>
      </c>
      <c r="CB135" s="190">
        <v>33</v>
      </c>
      <c r="CC135" s="190">
        <v>2</v>
      </c>
      <c r="CD135" s="190">
        <v>0</v>
      </c>
      <c r="CE135" s="190">
        <v>0</v>
      </c>
      <c r="CF135" s="190">
        <v>0</v>
      </c>
      <c r="CG135" s="190">
        <v>0</v>
      </c>
      <c r="CH135" s="190">
        <v>0</v>
      </c>
      <c r="CI135" s="190">
        <v>0</v>
      </c>
      <c r="CJ135" s="190">
        <v>0</v>
      </c>
      <c r="CK135" s="190">
        <v>0</v>
      </c>
      <c r="CL135" s="190">
        <v>0</v>
      </c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</row>
    <row r="136" spans="1:124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 s="192">
        <f t="shared" si="184"/>
        <v>4</v>
      </c>
      <c r="BB136" s="192">
        <f t="shared" si="185"/>
        <v>8</v>
      </c>
      <c r="BC136" s="192">
        <f t="shared" si="186"/>
        <v>2</v>
      </c>
      <c r="BD136" s="192">
        <f t="shared" si="187"/>
        <v>0</v>
      </c>
      <c r="BE136" s="192">
        <f t="shared" si="188"/>
        <v>0</v>
      </c>
      <c r="BF136" s="192">
        <f t="shared" si="189"/>
        <v>0</v>
      </c>
      <c r="BG136" s="192">
        <f t="shared" si="190"/>
        <v>0</v>
      </c>
      <c r="BH136" s="192">
        <f t="shared" si="191"/>
        <v>0</v>
      </c>
      <c r="BI136" s="192">
        <f t="shared" si="192"/>
        <v>0</v>
      </c>
      <c r="BJ136" s="192">
        <f t="shared" si="193"/>
        <v>0</v>
      </c>
      <c r="BK136" s="192">
        <f t="shared" si="194"/>
        <v>0</v>
      </c>
      <c r="BL136" s="192">
        <f t="shared" si="195"/>
        <v>0</v>
      </c>
      <c r="BM136" s="71"/>
      <c r="BN136" s="191">
        <v>1</v>
      </c>
      <c r="BO136" s="191">
        <v>0</v>
      </c>
      <c r="BP136" s="191">
        <v>0</v>
      </c>
      <c r="BQ136" s="191">
        <v>0</v>
      </c>
      <c r="BR136" s="191">
        <v>0</v>
      </c>
      <c r="BS136" s="191">
        <v>0</v>
      </c>
      <c r="BT136" s="191">
        <v>0</v>
      </c>
      <c r="BU136" s="191">
        <v>0</v>
      </c>
      <c r="BV136" s="191">
        <v>0</v>
      </c>
      <c r="BW136" s="191">
        <v>0</v>
      </c>
      <c r="BX136" s="191">
        <v>0</v>
      </c>
      <c r="BY136" s="191">
        <v>0</v>
      </c>
      <c r="CA136" s="190">
        <v>26</v>
      </c>
      <c r="CB136" s="190">
        <v>31</v>
      </c>
      <c r="CC136" s="190">
        <v>1</v>
      </c>
      <c r="CD136" s="190">
        <v>0</v>
      </c>
      <c r="CE136" s="190">
        <v>0</v>
      </c>
      <c r="CF136" s="190">
        <v>0</v>
      </c>
      <c r="CG136" s="190">
        <v>0</v>
      </c>
      <c r="CH136" s="190">
        <v>0</v>
      </c>
      <c r="CI136" s="190">
        <v>0</v>
      </c>
      <c r="CJ136" s="190">
        <v>0</v>
      </c>
      <c r="CK136" s="190">
        <v>0</v>
      </c>
      <c r="CL136" s="190">
        <v>0</v>
      </c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</row>
    <row r="137" spans="1:124" ht="14" thickTop="1" thickBot="1" x14ac:dyDescent="0.35">
      <c r="A137" s="25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  <c r="X137" s="3" t="s">
        <v>0</v>
      </c>
      <c r="AA137" s="4"/>
      <c r="AB137" s="4"/>
      <c r="AC137" s="4"/>
      <c r="AD137" s="4"/>
      <c r="AE137" s="5" t="s">
        <v>1</v>
      </c>
      <c r="AG137" s="4"/>
      <c r="AK137" s="4"/>
      <c r="BA137" s="192">
        <f t="shared" si="184"/>
        <v>8</v>
      </c>
      <c r="BB137" s="192">
        <f t="shared" si="185"/>
        <v>8</v>
      </c>
      <c r="BC137" s="192">
        <f t="shared" si="186"/>
        <v>3</v>
      </c>
      <c r="BD137" s="192">
        <f t="shared" si="187"/>
        <v>0</v>
      </c>
      <c r="BE137" s="192">
        <f t="shared" si="188"/>
        <v>0</v>
      </c>
      <c r="BF137" s="192">
        <f t="shared" si="189"/>
        <v>0</v>
      </c>
      <c r="BG137" s="192">
        <f t="shared" si="190"/>
        <v>0</v>
      </c>
      <c r="BH137" s="192">
        <f t="shared" si="191"/>
        <v>0</v>
      </c>
      <c r="BI137" s="192">
        <f t="shared" si="192"/>
        <v>0</v>
      </c>
      <c r="BJ137" s="192">
        <f t="shared" si="193"/>
        <v>0</v>
      </c>
      <c r="BK137" s="192">
        <f t="shared" si="194"/>
        <v>0</v>
      </c>
      <c r="BL137" s="192">
        <f t="shared" si="195"/>
        <v>0</v>
      </c>
      <c r="BM137" s="71"/>
      <c r="BN137" s="191">
        <v>0</v>
      </c>
      <c r="BO137" s="191">
        <v>0</v>
      </c>
      <c r="BP137" s="191">
        <v>0</v>
      </c>
      <c r="BQ137" s="191">
        <v>0</v>
      </c>
      <c r="BR137" s="191">
        <v>0</v>
      </c>
      <c r="BS137" s="191">
        <v>0</v>
      </c>
      <c r="BT137" s="191">
        <v>0</v>
      </c>
      <c r="BU137" s="191">
        <v>0</v>
      </c>
      <c r="BV137" s="191">
        <v>0</v>
      </c>
      <c r="BW137" s="191">
        <v>0</v>
      </c>
      <c r="BX137" s="191">
        <v>0</v>
      </c>
      <c r="BY137" s="191">
        <v>0</v>
      </c>
      <c r="CA137" s="190">
        <v>34</v>
      </c>
      <c r="CB137" s="190">
        <v>21</v>
      </c>
      <c r="CC137" s="190">
        <v>0</v>
      </c>
      <c r="CD137" s="190">
        <v>0</v>
      </c>
      <c r="CE137" s="190">
        <v>0</v>
      </c>
      <c r="CF137" s="190">
        <v>0</v>
      </c>
      <c r="CG137" s="190">
        <v>0</v>
      </c>
      <c r="CH137" s="190">
        <v>0</v>
      </c>
      <c r="CI137" s="190">
        <v>0</v>
      </c>
      <c r="CJ137" s="190">
        <v>0</v>
      </c>
      <c r="CK137" s="190">
        <v>0</v>
      </c>
      <c r="CL137" s="190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</row>
    <row r="138" spans="1:124" ht="16" thickTop="1" x14ac:dyDescent="0.35">
      <c r="A138" s="27" t="s">
        <v>29</v>
      </c>
      <c r="B138" s="195">
        <f t="shared" ref="B138:B154" si="196">X146</f>
        <v>6</v>
      </c>
      <c r="C138" s="201">
        <f t="shared" ref="C138:C154" si="197">AL146</f>
        <v>0</v>
      </c>
      <c r="D138" s="195">
        <f t="shared" ref="D138:D154" si="198">Y146</f>
        <v>3</v>
      </c>
      <c r="E138" s="201">
        <f t="shared" ref="E138:E154" si="199">AM146</f>
        <v>0</v>
      </c>
      <c r="F138" s="195">
        <f t="shared" ref="F138:F154" si="200">Z146</f>
        <v>1</v>
      </c>
      <c r="G138" s="201">
        <f t="shared" ref="G138:G154" si="201">AN146</f>
        <v>0</v>
      </c>
      <c r="H138" s="195">
        <f t="shared" ref="H138:H154" si="202">AA146</f>
        <v>1</v>
      </c>
      <c r="I138" s="201">
        <f t="shared" ref="I138:I154" si="203">AO146</f>
        <v>0</v>
      </c>
      <c r="J138" s="195">
        <f t="shared" ref="J138:J154" si="204">AB146</f>
        <v>0</v>
      </c>
      <c r="K138" s="201">
        <f t="shared" ref="K138:K154" si="205">AP146</f>
        <v>0</v>
      </c>
      <c r="L138" s="195">
        <f t="shared" ref="L138:L154" si="206">AC146</f>
        <v>0</v>
      </c>
      <c r="M138" s="201">
        <f t="shared" ref="M138:M154" si="207">AQ146</f>
        <v>0</v>
      </c>
      <c r="N138" s="195">
        <f t="shared" ref="N138:N154" si="208">AD146</f>
        <v>0</v>
      </c>
      <c r="O138" s="201">
        <f t="shared" ref="O138:O154" si="209">AR146</f>
        <v>0</v>
      </c>
      <c r="P138" s="195">
        <f t="shared" ref="P138:P154" si="210">AE146</f>
        <v>0</v>
      </c>
      <c r="Q138" s="201">
        <f t="shared" ref="Q138:Q154" si="211">AS146</f>
        <v>0</v>
      </c>
      <c r="R138" s="195">
        <f t="shared" ref="R138:R154" si="212">SUM(AF146:AI146)</f>
        <v>0</v>
      </c>
      <c r="S138" s="201">
        <f t="shared" ref="S138:S154" si="213">SUM(AT146:AW146)</f>
        <v>0</v>
      </c>
      <c r="T138" s="195">
        <f>SUM(B138,D138,F138,H138,J138,L138,N138,P138,R138,)</f>
        <v>11</v>
      </c>
      <c r="U138" s="201">
        <f t="shared" ref="U138:U153" si="214">SUM(C138,E138,G138,I138,K138,M138,O138,Q138,S138)</f>
        <v>0</v>
      </c>
      <c r="V138" s="8"/>
      <c r="W138" s="9"/>
      <c r="X138" s="3" t="s">
        <v>2</v>
      </c>
      <c r="Y138" s="9"/>
      <c r="Z138" s="9"/>
      <c r="AA138" s="4"/>
      <c r="AB138" s="4"/>
      <c r="AC138" s="4"/>
      <c r="AD138" s="4"/>
      <c r="AE138" s="5" t="s">
        <v>3</v>
      </c>
      <c r="AF138" s="9"/>
      <c r="AG138" s="4"/>
      <c r="AH138" s="9"/>
      <c r="AI138" s="9"/>
      <c r="AJ138" s="9"/>
      <c r="AK138" s="4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92">
        <f t="shared" si="184"/>
        <v>12</v>
      </c>
      <c r="BB138" s="192">
        <f t="shared" si="185"/>
        <v>12</v>
      </c>
      <c r="BC138" s="192">
        <f t="shared" si="186"/>
        <v>1</v>
      </c>
      <c r="BD138" s="192">
        <f t="shared" si="187"/>
        <v>0</v>
      </c>
      <c r="BE138" s="192">
        <f t="shared" si="188"/>
        <v>0</v>
      </c>
      <c r="BF138" s="192">
        <f t="shared" si="189"/>
        <v>0</v>
      </c>
      <c r="BG138" s="192">
        <f t="shared" si="190"/>
        <v>0</v>
      </c>
      <c r="BH138" s="192">
        <f t="shared" si="191"/>
        <v>0</v>
      </c>
      <c r="BI138" s="192">
        <f t="shared" si="192"/>
        <v>0</v>
      </c>
      <c r="BJ138" s="192">
        <f t="shared" si="193"/>
        <v>0</v>
      </c>
      <c r="BK138" s="192">
        <f t="shared" si="194"/>
        <v>0</v>
      </c>
      <c r="BL138" s="192">
        <f t="shared" si="195"/>
        <v>0</v>
      </c>
      <c r="BM138" s="71"/>
      <c r="BN138" s="191">
        <v>0</v>
      </c>
      <c r="BO138" s="191">
        <v>0</v>
      </c>
      <c r="BP138" s="191">
        <v>0</v>
      </c>
      <c r="BQ138" s="191">
        <v>0</v>
      </c>
      <c r="BR138" s="191">
        <v>0</v>
      </c>
      <c r="BS138" s="191">
        <v>0</v>
      </c>
      <c r="BT138" s="191">
        <v>0</v>
      </c>
      <c r="BU138" s="191">
        <v>0</v>
      </c>
      <c r="BV138" s="191">
        <v>0</v>
      </c>
      <c r="BW138" s="191">
        <v>0</v>
      </c>
      <c r="BX138" s="191">
        <v>0</v>
      </c>
      <c r="BY138" s="191">
        <v>0</v>
      </c>
      <c r="CA138" s="190">
        <v>30</v>
      </c>
      <c r="CB138" s="190">
        <v>30</v>
      </c>
      <c r="CC138" s="190">
        <v>0</v>
      </c>
      <c r="CD138" s="190">
        <v>0</v>
      </c>
      <c r="CE138" s="190">
        <v>0</v>
      </c>
      <c r="CF138" s="190">
        <v>0</v>
      </c>
      <c r="CG138" s="190">
        <v>0</v>
      </c>
      <c r="CH138" s="190">
        <v>0</v>
      </c>
      <c r="CI138" s="190">
        <v>0</v>
      </c>
      <c r="CJ138" s="190">
        <v>0</v>
      </c>
      <c r="CK138" s="190">
        <v>0</v>
      </c>
      <c r="CL138" s="190">
        <v>0</v>
      </c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</row>
    <row r="139" spans="1:124" ht="13" x14ac:dyDescent="0.3">
      <c r="A139" s="27" t="s">
        <v>30</v>
      </c>
      <c r="B139" s="195">
        <f t="shared" si="196"/>
        <v>0</v>
      </c>
      <c r="C139" s="201">
        <f t="shared" si="197"/>
        <v>0</v>
      </c>
      <c r="D139" s="195">
        <f t="shared" si="198"/>
        <v>2</v>
      </c>
      <c r="E139" s="201">
        <f t="shared" si="199"/>
        <v>0</v>
      </c>
      <c r="F139" s="195">
        <f t="shared" si="200"/>
        <v>0</v>
      </c>
      <c r="G139" s="201">
        <f t="shared" si="201"/>
        <v>0</v>
      </c>
      <c r="H139" s="195">
        <f t="shared" si="202"/>
        <v>0</v>
      </c>
      <c r="I139" s="201">
        <f t="shared" si="203"/>
        <v>0</v>
      </c>
      <c r="J139" s="195">
        <f t="shared" si="204"/>
        <v>0</v>
      </c>
      <c r="K139" s="201">
        <f t="shared" si="205"/>
        <v>0</v>
      </c>
      <c r="L139" s="195">
        <f t="shared" si="206"/>
        <v>0</v>
      </c>
      <c r="M139" s="201">
        <f t="shared" si="207"/>
        <v>0</v>
      </c>
      <c r="N139" s="195">
        <f t="shared" si="208"/>
        <v>0</v>
      </c>
      <c r="O139" s="201">
        <f t="shared" si="209"/>
        <v>0</v>
      </c>
      <c r="P139" s="195">
        <f t="shared" si="210"/>
        <v>0</v>
      </c>
      <c r="Q139" s="201">
        <f t="shared" si="211"/>
        <v>0</v>
      </c>
      <c r="R139" s="195">
        <f t="shared" si="212"/>
        <v>0</v>
      </c>
      <c r="S139" s="201">
        <f t="shared" si="213"/>
        <v>0</v>
      </c>
      <c r="T139" s="195">
        <f t="shared" ref="T139:T153" si="215">SUM(B139,D139,F139,H139,J139,L139,N139,P139,R139,)</f>
        <v>2</v>
      </c>
      <c r="U139" s="201">
        <f t="shared" si="214"/>
        <v>0</v>
      </c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Y139"/>
      <c r="BA139" s="192">
        <f t="shared" si="184"/>
        <v>33</v>
      </c>
      <c r="BB139" s="192">
        <f t="shared" si="185"/>
        <v>21</v>
      </c>
      <c r="BC139" s="192">
        <f t="shared" si="186"/>
        <v>3</v>
      </c>
      <c r="BD139" s="192">
        <f t="shared" si="187"/>
        <v>0</v>
      </c>
      <c r="BE139" s="192">
        <f t="shared" si="188"/>
        <v>0</v>
      </c>
      <c r="BF139" s="192">
        <f t="shared" si="189"/>
        <v>0</v>
      </c>
      <c r="BG139" s="192">
        <f t="shared" si="190"/>
        <v>0</v>
      </c>
      <c r="BH139" s="192">
        <f t="shared" si="191"/>
        <v>0</v>
      </c>
      <c r="BI139" s="192">
        <f t="shared" si="192"/>
        <v>0</v>
      </c>
      <c r="BJ139" s="192">
        <f t="shared" si="193"/>
        <v>0</v>
      </c>
      <c r="BK139" s="192">
        <f t="shared" si="194"/>
        <v>0</v>
      </c>
      <c r="BL139" s="192">
        <f t="shared" si="195"/>
        <v>0</v>
      </c>
      <c r="BM139" s="71"/>
      <c r="BN139" s="191">
        <v>1</v>
      </c>
      <c r="BO139" s="191">
        <v>0</v>
      </c>
      <c r="BP139" s="191">
        <v>0</v>
      </c>
      <c r="BQ139" s="191">
        <v>0</v>
      </c>
      <c r="BR139" s="191">
        <v>0</v>
      </c>
      <c r="BS139" s="191">
        <v>0</v>
      </c>
      <c r="BT139" s="191">
        <v>0</v>
      </c>
      <c r="BU139" s="191">
        <v>0</v>
      </c>
      <c r="BV139" s="191">
        <v>0</v>
      </c>
      <c r="BW139" s="191">
        <v>0</v>
      </c>
      <c r="BX139" s="191">
        <v>0</v>
      </c>
      <c r="BY139" s="191">
        <v>0</v>
      </c>
      <c r="CA139" s="190">
        <v>27</v>
      </c>
      <c r="CB139" s="190">
        <v>19</v>
      </c>
      <c r="CC139" s="190">
        <v>1</v>
      </c>
      <c r="CD139" s="190">
        <v>0</v>
      </c>
      <c r="CE139" s="190">
        <v>0</v>
      </c>
      <c r="CF139" s="190">
        <v>0</v>
      </c>
      <c r="CG139" s="190">
        <v>0</v>
      </c>
      <c r="CH139" s="190">
        <v>0</v>
      </c>
      <c r="CI139" s="190">
        <v>0</v>
      </c>
      <c r="CJ139" s="190">
        <v>0</v>
      </c>
      <c r="CK139" s="190">
        <v>0</v>
      </c>
      <c r="CL139" s="190">
        <v>0</v>
      </c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</row>
    <row r="140" spans="1:124" ht="13" x14ac:dyDescent="0.3">
      <c r="A140" s="27" t="s">
        <v>31</v>
      </c>
      <c r="B140" s="195">
        <f t="shared" si="196"/>
        <v>2</v>
      </c>
      <c r="C140" s="201">
        <f t="shared" si="197"/>
        <v>0</v>
      </c>
      <c r="D140" s="195">
        <f t="shared" si="198"/>
        <v>1</v>
      </c>
      <c r="E140" s="201">
        <f t="shared" si="199"/>
        <v>0</v>
      </c>
      <c r="F140" s="195">
        <f t="shared" si="200"/>
        <v>0</v>
      </c>
      <c r="G140" s="201">
        <f t="shared" si="201"/>
        <v>0</v>
      </c>
      <c r="H140" s="195">
        <f t="shared" si="202"/>
        <v>0</v>
      </c>
      <c r="I140" s="201">
        <f t="shared" si="203"/>
        <v>0</v>
      </c>
      <c r="J140" s="195">
        <f t="shared" si="204"/>
        <v>0</v>
      </c>
      <c r="K140" s="201">
        <f t="shared" si="205"/>
        <v>0</v>
      </c>
      <c r="L140" s="195">
        <f t="shared" si="206"/>
        <v>0</v>
      </c>
      <c r="M140" s="201">
        <f t="shared" si="207"/>
        <v>0</v>
      </c>
      <c r="N140" s="195">
        <f t="shared" si="208"/>
        <v>0</v>
      </c>
      <c r="O140" s="201">
        <f t="shared" si="209"/>
        <v>0</v>
      </c>
      <c r="P140" s="195">
        <f t="shared" si="210"/>
        <v>0</v>
      </c>
      <c r="Q140" s="201">
        <f t="shared" si="211"/>
        <v>0</v>
      </c>
      <c r="R140" s="195">
        <f t="shared" si="212"/>
        <v>0</v>
      </c>
      <c r="S140" s="201">
        <f t="shared" si="213"/>
        <v>0</v>
      </c>
      <c r="T140" s="195">
        <f t="shared" si="215"/>
        <v>3</v>
      </c>
      <c r="U140" s="201">
        <f t="shared" si="214"/>
        <v>0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Y140"/>
      <c r="BA140" s="192">
        <f t="shared" si="184"/>
        <v>23</v>
      </c>
      <c r="BB140" s="192">
        <f t="shared" si="185"/>
        <v>32</v>
      </c>
      <c r="BC140" s="192">
        <f t="shared" si="186"/>
        <v>2</v>
      </c>
      <c r="BD140" s="192">
        <f t="shared" si="187"/>
        <v>0</v>
      </c>
      <c r="BE140" s="192">
        <f t="shared" si="188"/>
        <v>0</v>
      </c>
      <c r="BF140" s="192">
        <f t="shared" si="189"/>
        <v>0</v>
      </c>
      <c r="BG140" s="192">
        <f t="shared" si="190"/>
        <v>0</v>
      </c>
      <c r="BH140" s="192">
        <f t="shared" si="191"/>
        <v>0</v>
      </c>
      <c r="BI140" s="192">
        <f t="shared" si="192"/>
        <v>0</v>
      </c>
      <c r="BJ140" s="192">
        <f t="shared" si="193"/>
        <v>0</v>
      </c>
      <c r="BK140" s="192">
        <f t="shared" si="194"/>
        <v>0</v>
      </c>
      <c r="BL140" s="192">
        <f t="shared" si="195"/>
        <v>0</v>
      </c>
      <c r="BM140" s="71"/>
      <c r="BN140" s="191">
        <v>2</v>
      </c>
      <c r="BO140" s="191">
        <v>1</v>
      </c>
      <c r="BP140" s="191">
        <v>0</v>
      </c>
      <c r="BQ140" s="191">
        <v>0</v>
      </c>
      <c r="BR140" s="191">
        <v>0</v>
      </c>
      <c r="BS140" s="191">
        <v>0</v>
      </c>
      <c r="BT140" s="191">
        <v>0</v>
      </c>
      <c r="BU140" s="191">
        <v>0</v>
      </c>
      <c r="BV140" s="191">
        <v>0</v>
      </c>
      <c r="BW140" s="191">
        <v>0</v>
      </c>
      <c r="BX140" s="191">
        <v>0</v>
      </c>
      <c r="BY140" s="191">
        <v>0</v>
      </c>
      <c r="CA140" s="190">
        <v>35</v>
      </c>
      <c r="CB140" s="190">
        <v>25</v>
      </c>
      <c r="CC140" s="190">
        <v>2</v>
      </c>
      <c r="CD140" s="190">
        <v>0</v>
      </c>
      <c r="CE140" s="190">
        <v>0</v>
      </c>
      <c r="CF140" s="190">
        <v>0</v>
      </c>
      <c r="CG140" s="190">
        <v>0</v>
      </c>
      <c r="CH140" s="190">
        <v>0</v>
      </c>
      <c r="CI140" s="190">
        <v>0</v>
      </c>
      <c r="CJ140" s="190">
        <v>0</v>
      </c>
      <c r="CK140" s="190">
        <v>0</v>
      </c>
      <c r="CL140" s="190">
        <v>0</v>
      </c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</row>
    <row r="141" spans="1:124" ht="13" x14ac:dyDescent="0.3">
      <c r="A141" s="27" t="s">
        <v>32</v>
      </c>
      <c r="B141" s="195">
        <f t="shared" si="196"/>
        <v>4</v>
      </c>
      <c r="C141" s="201">
        <f t="shared" si="197"/>
        <v>0</v>
      </c>
      <c r="D141" s="195">
        <f t="shared" si="198"/>
        <v>0</v>
      </c>
      <c r="E141" s="201">
        <f t="shared" si="199"/>
        <v>0</v>
      </c>
      <c r="F141" s="195">
        <f t="shared" si="200"/>
        <v>0</v>
      </c>
      <c r="G141" s="201">
        <f t="shared" si="201"/>
        <v>0</v>
      </c>
      <c r="H141" s="195">
        <f t="shared" si="202"/>
        <v>0</v>
      </c>
      <c r="I141" s="201">
        <f t="shared" si="203"/>
        <v>0</v>
      </c>
      <c r="J141" s="195">
        <f t="shared" si="204"/>
        <v>0</v>
      </c>
      <c r="K141" s="201">
        <f t="shared" si="205"/>
        <v>0</v>
      </c>
      <c r="L141" s="195">
        <f t="shared" si="206"/>
        <v>0</v>
      </c>
      <c r="M141" s="201">
        <f t="shared" si="207"/>
        <v>0</v>
      </c>
      <c r="N141" s="195">
        <f t="shared" si="208"/>
        <v>0</v>
      </c>
      <c r="O141" s="201">
        <f t="shared" si="209"/>
        <v>0</v>
      </c>
      <c r="P141" s="195">
        <f t="shared" si="210"/>
        <v>0</v>
      </c>
      <c r="Q141" s="201">
        <f t="shared" si="211"/>
        <v>0</v>
      </c>
      <c r="R141" s="195">
        <f t="shared" si="212"/>
        <v>0</v>
      </c>
      <c r="S141" s="201">
        <f t="shared" si="213"/>
        <v>0</v>
      </c>
      <c r="T141" s="195">
        <f t="shared" si="215"/>
        <v>4</v>
      </c>
      <c r="U141" s="201">
        <f t="shared" si="214"/>
        <v>0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Y141"/>
      <c r="BA141" s="192">
        <f t="shared" si="184"/>
        <v>24</v>
      </c>
      <c r="BB141" s="192">
        <f t="shared" si="185"/>
        <v>33</v>
      </c>
      <c r="BC141" s="192">
        <f t="shared" si="186"/>
        <v>2</v>
      </c>
      <c r="BD141" s="192">
        <f t="shared" si="187"/>
        <v>0</v>
      </c>
      <c r="BE141" s="192">
        <f t="shared" si="188"/>
        <v>0</v>
      </c>
      <c r="BF141" s="192">
        <f t="shared" si="189"/>
        <v>0</v>
      </c>
      <c r="BG141" s="192">
        <f t="shared" si="190"/>
        <v>0</v>
      </c>
      <c r="BH141" s="192">
        <f t="shared" si="191"/>
        <v>0</v>
      </c>
      <c r="BI141" s="192">
        <f t="shared" si="192"/>
        <v>0</v>
      </c>
      <c r="BJ141" s="192">
        <f t="shared" si="193"/>
        <v>0</v>
      </c>
      <c r="BK141" s="192">
        <f t="shared" si="194"/>
        <v>0</v>
      </c>
      <c r="BL141" s="192">
        <f t="shared" si="195"/>
        <v>0</v>
      </c>
      <c r="BM141" s="71"/>
      <c r="BN141" s="191">
        <v>0</v>
      </c>
      <c r="BO141" s="191">
        <v>1</v>
      </c>
      <c r="BP141" s="191">
        <v>0</v>
      </c>
      <c r="BQ141" s="191">
        <v>0</v>
      </c>
      <c r="BR141" s="191">
        <v>0</v>
      </c>
      <c r="BS141" s="191">
        <v>0</v>
      </c>
      <c r="BT141" s="191">
        <v>0</v>
      </c>
      <c r="BU141" s="191">
        <v>0</v>
      </c>
      <c r="BV141" s="191">
        <v>0</v>
      </c>
      <c r="BW141" s="191">
        <v>0</v>
      </c>
      <c r="BX141" s="191">
        <v>0</v>
      </c>
      <c r="BY141" s="191">
        <v>0</v>
      </c>
      <c r="CA141" s="190">
        <v>38</v>
      </c>
      <c r="CB141" s="190">
        <v>28</v>
      </c>
      <c r="CC141" s="190">
        <v>2</v>
      </c>
      <c r="CD141" s="190">
        <v>1</v>
      </c>
      <c r="CE141" s="190">
        <v>0</v>
      </c>
      <c r="CF141" s="190">
        <v>0</v>
      </c>
      <c r="CG141" s="190">
        <v>0</v>
      </c>
      <c r="CH141" s="190">
        <v>0</v>
      </c>
      <c r="CI141" s="190">
        <v>0</v>
      </c>
      <c r="CJ141" s="190">
        <v>0</v>
      </c>
      <c r="CK141" s="190">
        <v>0</v>
      </c>
      <c r="CL141" s="190">
        <v>0</v>
      </c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</row>
    <row r="142" spans="1:124" ht="13" x14ac:dyDescent="0.3">
      <c r="A142" s="27" t="s">
        <v>33</v>
      </c>
      <c r="B142" s="195">
        <f t="shared" si="196"/>
        <v>2</v>
      </c>
      <c r="C142" s="201">
        <f t="shared" si="197"/>
        <v>0</v>
      </c>
      <c r="D142" s="195">
        <f t="shared" si="198"/>
        <v>1</v>
      </c>
      <c r="E142" s="201">
        <f t="shared" si="199"/>
        <v>0</v>
      </c>
      <c r="F142" s="195">
        <f t="shared" si="200"/>
        <v>1</v>
      </c>
      <c r="G142" s="201">
        <f t="shared" si="201"/>
        <v>0</v>
      </c>
      <c r="H142" s="195">
        <f t="shared" si="202"/>
        <v>0</v>
      </c>
      <c r="I142" s="201">
        <f t="shared" si="203"/>
        <v>0</v>
      </c>
      <c r="J142" s="195">
        <f t="shared" si="204"/>
        <v>0</v>
      </c>
      <c r="K142" s="201">
        <f t="shared" si="205"/>
        <v>0</v>
      </c>
      <c r="L142" s="195">
        <f t="shared" si="206"/>
        <v>0</v>
      </c>
      <c r="M142" s="201">
        <f t="shared" si="207"/>
        <v>0</v>
      </c>
      <c r="N142" s="195">
        <f t="shared" si="208"/>
        <v>0</v>
      </c>
      <c r="O142" s="201">
        <f t="shared" si="209"/>
        <v>0</v>
      </c>
      <c r="P142" s="195">
        <f t="shared" si="210"/>
        <v>0</v>
      </c>
      <c r="Q142" s="201">
        <f t="shared" si="211"/>
        <v>0</v>
      </c>
      <c r="R142" s="195">
        <f t="shared" si="212"/>
        <v>0</v>
      </c>
      <c r="S142" s="201">
        <f t="shared" si="213"/>
        <v>0</v>
      </c>
      <c r="T142" s="195">
        <f t="shared" si="215"/>
        <v>4</v>
      </c>
      <c r="U142" s="201">
        <f t="shared" si="214"/>
        <v>0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Y142"/>
      <c r="BA142" s="192">
        <f t="shared" si="184"/>
        <v>27</v>
      </c>
      <c r="BB142" s="192">
        <f t="shared" si="185"/>
        <v>31</v>
      </c>
      <c r="BC142" s="192">
        <f t="shared" si="186"/>
        <v>1</v>
      </c>
      <c r="BD142" s="192">
        <f t="shared" si="187"/>
        <v>0</v>
      </c>
      <c r="BE142" s="192">
        <f t="shared" si="188"/>
        <v>0</v>
      </c>
      <c r="BF142" s="192">
        <f t="shared" si="189"/>
        <v>0</v>
      </c>
      <c r="BG142" s="192">
        <f t="shared" si="190"/>
        <v>0</v>
      </c>
      <c r="BH142" s="192">
        <f t="shared" si="191"/>
        <v>0</v>
      </c>
      <c r="BI142" s="192">
        <f t="shared" si="192"/>
        <v>0</v>
      </c>
      <c r="BJ142" s="192">
        <f t="shared" si="193"/>
        <v>0</v>
      </c>
      <c r="BK142" s="192">
        <f t="shared" si="194"/>
        <v>0</v>
      </c>
      <c r="BL142" s="192">
        <f t="shared" si="195"/>
        <v>0</v>
      </c>
      <c r="BM142" s="71"/>
      <c r="BN142" s="191">
        <v>1</v>
      </c>
      <c r="BO142" s="191">
        <v>0</v>
      </c>
      <c r="BP142" s="191">
        <v>0</v>
      </c>
      <c r="BQ142" s="191">
        <v>0</v>
      </c>
      <c r="BR142" s="191">
        <v>0</v>
      </c>
      <c r="BS142" s="191">
        <v>0</v>
      </c>
      <c r="BT142" s="191">
        <v>0</v>
      </c>
      <c r="BU142" s="191">
        <v>0</v>
      </c>
      <c r="BV142" s="191">
        <v>0</v>
      </c>
      <c r="BW142" s="191">
        <v>0</v>
      </c>
      <c r="BX142" s="191">
        <v>0</v>
      </c>
      <c r="BY142" s="191">
        <v>0</v>
      </c>
      <c r="CA142" s="190">
        <v>26</v>
      </c>
      <c r="CB142" s="190">
        <v>21</v>
      </c>
      <c r="CC142" s="190">
        <v>6</v>
      </c>
      <c r="CD142" s="190">
        <v>0</v>
      </c>
      <c r="CE142" s="190">
        <v>0</v>
      </c>
      <c r="CF142" s="190">
        <v>0</v>
      </c>
      <c r="CG142" s="190">
        <v>0</v>
      </c>
      <c r="CH142" s="190">
        <v>0</v>
      </c>
      <c r="CI142" s="190">
        <v>0</v>
      </c>
      <c r="CJ142" s="190">
        <v>0</v>
      </c>
      <c r="CK142" s="190">
        <v>0</v>
      </c>
      <c r="CL142" s="190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</row>
    <row r="143" spans="1:124" ht="13" x14ac:dyDescent="0.3">
      <c r="A143" s="27" t="s">
        <v>34</v>
      </c>
      <c r="B143" s="195">
        <f t="shared" si="196"/>
        <v>0</v>
      </c>
      <c r="C143" s="201">
        <f t="shared" si="197"/>
        <v>0</v>
      </c>
      <c r="D143" s="195">
        <f t="shared" si="198"/>
        <v>2</v>
      </c>
      <c r="E143" s="201">
        <f t="shared" si="199"/>
        <v>0</v>
      </c>
      <c r="F143" s="195">
        <f t="shared" si="200"/>
        <v>1</v>
      </c>
      <c r="G143" s="201">
        <f t="shared" si="201"/>
        <v>0</v>
      </c>
      <c r="H143" s="195">
        <f t="shared" si="202"/>
        <v>0</v>
      </c>
      <c r="I143" s="201">
        <f t="shared" si="203"/>
        <v>0</v>
      </c>
      <c r="J143" s="195">
        <f t="shared" si="204"/>
        <v>0</v>
      </c>
      <c r="K143" s="201">
        <f t="shared" si="205"/>
        <v>0</v>
      </c>
      <c r="L143" s="195">
        <f t="shared" si="206"/>
        <v>0</v>
      </c>
      <c r="M143" s="201">
        <f t="shared" si="207"/>
        <v>0</v>
      </c>
      <c r="N143" s="195">
        <f t="shared" si="208"/>
        <v>0</v>
      </c>
      <c r="O143" s="201">
        <f t="shared" si="209"/>
        <v>0</v>
      </c>
      <c r="P143" s="195">
        <f t="shared" si="210"/>
        <v>0</v>
      </c>
      <c r="Q143" s="201">
        <f t="shared" si="211"/>
        <v>0</v>
      </c>
      <c r="R143" s="195">
        <f t="shared" si="212"/>
        <v>0</v>
      </c>
      <c r="S143" s="201">
        <f t="shared" si="213"/>
        <v>0</v>
      </c>
      <c r="T143" s="195">
        <f t="shared" si="215"/>
        <v>3</v>
      </c>
      <c r="U143" s="201">
        <f t="shared" si="214"/>
        <v>0</v>
      </c>
      <c r="V143" s="26"/>
      <c r="W143" s="4"/>
      <c r="X143" s="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Y143"/>
      <c r="BA143" s="192">
        <f t="shared" si="184"/>
        <v>34</v>
      </c>
      <c r="BB143" s="192">
        <f t="shared" si="185"/>
        <v>21</v>
      </c>
      <c r="BC143" s="192">
        <f t="shared" si="186"/>
        <v>0</v>
      </c>
      <c r="BD143" s="192">
        <f t="shared" si="187"/>
        <v>0</v>
      </c>
      <c r="BE143" s="192">
        <f t="shared" si="188"/>
        <v>0</v>
      </c>
      <c r="BF143" s="192">
        <f t="shared" si="189"/>
        <v>0</v>
      </c>
      <c r="BG143" s="192">
        <f t="shared" si="190"/>
        <v>0</v>
      </c>
      <c r="BH143" s="192">
        <f t="shared" si="191"/>
        <v>0</v>
      </c>
      <c r="BI143" s="192">
        <f t="shared" si="192"/>
        <v>0</v>
      </c>
      <c r="BJ143" s="192">
        <f t="shared" si="193"/>
        <v>0</v>
      </c>
      <c r="BK143" s="192">
        <f t="shared" si="194"/>
        <v>0</v>
      </c>
      <c r="BL143" s="192">
        <f t="shared" si="195"/>
        <v>0</v>
      </c>
      <c r="BM143" s="71"/>
      <c r="BN143" s="191">
        <v>0</v>
      </c>
      <c r="BO143" s="191">
        <v>0</v>
      </c>
      <c r="BP143" s="191">
        <v>0</v>
      </c>
      <c r="BQ143" s="191">
        <v>0</v>
      </c>
      <c r="BR143" s="191">
        <v>0</v>
      </c>
      <c r="BS143" s="191">
        <v>0</v>
      </c>
      <c r="BT143" s="191">
        <v>0</v>
      </c>
      <c r="BU143" s="191">
        <v>0</v>
      </c>
      <c r="BV143" s="191">
        <v>0</v>
      </c>
      <c r="BW143" s="191">
        <v>0</v>
      </c>
      <c r="BX143" s="191">
        <v>0</v>
      </c>
      <c r="BY143" s="191">
        <v>0</v>
      </c>
      <c r="CA143" s="190">
        <v>22</v>
      </c>
      <c r="CB143" s="190">
        <v>12</v>
      </c>
      <c r="CC143" s="190">
        <v>3</v>
      </c>
      <c r="CD143" s="190">
        <v>1</v>
      </c>
      <c r="CE143" s="190">
        <v>0</v>
      </c>
      <c r="CF143" s="190">
        <v>0</v>
      </c>
      <c r="CG143" s="190">
        <v>0</v>
      </c>
      <c r="CH143" s="190">
        <v>0</v>
      </c>
      <c r="CI143" s="190">
        <v>0</v>
      </c>
      <c r="CJ143" s="190">
        <v>0</v>
      </c>
      <c r="CK143" s="190">
        <v>0</v>
      </c>
      <c r="CL143" s="190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</row>
    <row r="144" spans="1:124" ht="13" x14ac:dyDescent="0.3">
      <c r="A144" s="27" t="s">
        <v>35</v>
      </c>
      <c r="B144" s="195">
        <f t="shared" si="196"/>
        <v>8</v>
      </c>
      <c r="C144" s="201">
        <f t="shared" si="197"/>
        <v>1</v>
      </c>
      <c r="D144" s="195">
        <f t="shared" si="198"/>
        <v>5</v>
      </c>
      <c r="E144" s="201">
        <f t="shared" si="199"/>
        <v>0</v>
      </c>
      <c r="F144" s="195">
        <f t="shared" si="200"/>
        <v>1</v>
      </c>
      <c r="G144" s="201">
        <f t="shared" si="201"/>
        <v>0</v>
      </c>
      <c r="H144" s="195">
        <f t="shared" si="202"/>
        <v>0</v>
      </c>
      <c r="I144" s="201">
        <f t="shared" si="203"/>
        <v>0</v>
      </c>
      <c r="J144" s="195">
        <f t="shared" si="204"/>
        <v>0</v>
      </c>
      <c r="K144" s="201">
        <f t="shared" si="205"/>
        <v>0</v>
      </c>
      <c r="L144" s="195">
        <f t="shared" si="206"/>
        <v>0</v>
      </c>
      <c r="M144" s="201">
        <f t="shared" si="207"/>
        <v>0</v>
      </c>
      <c r="N144" s="195">
        <f t="shared" si="208"/>
        <v>0</v>
      </c>
      <c r="O144" s="201">
        <f t="shared" si="209"/>
        <v>0</v>
      </c>
      <c r="P144" s="195">
        <f t="shared" si="210"/>
        <v>0</v>
      </c>
      <c r="Q144" s="201">
        <f t="shared" si="211"/>
        <v>0</v>
      </c>
      <c r="R144" s="195">
        <f t="shared" si="212"/>
        <v>0</v>
      </c>
      <c r="S144" s="201">
        <f t="shared" si="213"/>
        <v>0</v>
      </c>
      <c r="T144" s="195">
        <f t="shared" si="215"/>
        <v>14</v>
      </c>
      <c r="U144" s="201">
        <f t="shared" si="214"/>
        <v>1</v>
      </c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Y144"/>
      <c r="BA144" s="192">
        <f t="shared" si="184"/>
        <v>30</v>
      </c>
      <c r="BB144" s="192">
        <f t="shared" si="185"/>
        <v>30</v>
      </c>
      <c r="BC144" s="192">
        <f t="shared" si="186"/>
        <v>0</v>
      </c>
      <c r="BD144" s="192">
        <f t="shared" si="187"/>
        <v>0</v>
      </c>
      <c r="BE144" s="192">
        <f t="shared" si="188"/>
        <v>0</v>
      </c>
      <c r="BF144" s="192">
        <f t="shared" si="189"/>
        <v>0</v>
      </c>
      <c r="BG144" s="192">
        <f t="shared" si="190"/>
        <v>0</v>
      </c>
      <c r="BH144" s="192">
        <f t="shared" si="191"/>
        <v>0</v>
      </c>
      <c r="BI144" s="192">
        <f t="shared" si="192"/>
        <v>0</v>
      </c>
      <c r="BJ144" s="192">
        <f t="shared" si="193"/>
        <v>0</v>
      </c>
      <c r="BK144" s="192">
        <f t="shared" si="194"/>
        <v>0</v>
      </c>
      <c r="BL144" s="192">
        <f t="shared" si="195"/>
        <v>0</v>
      </c>
      <c r="BM144" s="71"/>
      <c r="BN144" s="191">
        <v>0</v>
      </c>
      <c r="BO144" s="191">
        <v>0</v>
      </c>
      <c r="BP144" s="191">
        <v>0</v>
      </c>
      <c r="BQ144" s="191">
        <v>0</v>
      </c>
      <c r="BR144" s="191">
        <v>0</v>
      </c>
      <c r="BS144" s="191">
        <v>0</v>
      </c>
      <c r="BT144" s="191">
        <v>0</v>
      </c>
      <c r="BU144" s="191">
        <v>0</v>
      </c>
      <c r="BV144" s="191">
        <v>0</v>
      </c>
      <c r="BW144" s="191">
        <v>0</v>
      </c>
      <c r="BX144" s="191">
        <v>0</v>
      </c>
      <c r="BY144" s="191">
        <v>0</v>
      </c>
      <c r="CA144" s="190">
        <v>12</v>
      </c>
      <c r="CB144" s="190">
        <v>10</v>
      </c>
      <c r="CC144" s="190">
        <v>3</v>
      </c>
      <c r="CD144" s="190">
        <v>0</v>
      </c>
      <c r="CE144" s="190">
        <v>0</v>
      </c>
      <c r="CF144" s="190">
        <v>0</v>
      </c>
      <c r="CG144" s="190">
        <v>0</v>
      </c>
      <c r="CH144" s="190">
        <v>0</v>
      </c>
      <c r="CI144" s="190">
        <v>0</v>
      </c>
      <c r="CJ144" s="190">
        <v>0</v>
      </c>
      <c r="CK144" s="190">
        <v>0</v>
      </c>
      <c r="CL144" s="190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</row>
    <row r="145" spans="1:124" ht="13" x14ac:dyDescent="0.3">
      <c r="A145" s="27" t="s">
        <v>36</v>
      </c>
      <c r="B145" s="195">
        <f t="shared" si="196"/>
        <v>10</v>
      </c>
      <c r="C145" s="201">
        <f t="shared" si="197"/>
        <v>0</v>
      </c>
      <c r="D145" s="195">
        <f t="shared" si="198"/>
        <v>13</v>
      </c>
      <c r="E145" s="201">
        <f t="shared" si="199"/>
        <v>0</v>
      </c>
      <c r="F145" s="195">
        <f t="shared" si="200"/>
        <v>2</v>
      </c>
      <c r="G145" s="201">
        <f t="shared" si="201"/>
        <v>0</v>
      </c>
      <c r="H145" s="195">
        <f t="shared" si="202"/>
        <v>0</v>
      </c>
      <c r="I145" s="201">
        <f t="shared" si="203"/>
        <v>0</v>
      </c>
      <c r="J145" s="195">
        <f t="shared" si="204"/>
        <v>0</v>
      </c>
      <c r="K145" s="201">
        <f t="shared" si="205"/>
        <v>0</v>
      </c>
      <c r="L145" s="195">
        <f t="shared" si="206"/>
        <v>0</v>
      </c>
      <c r="M145" s="201">
        <f t="shared" si="207"/>
        <v>0</v>
      </c>
      <c r="N145" s="195">
        <f t="shared" si="208"/>
        <v>0</v>
      </c>
      <c r="O145" s="201">
        <f t="shared" si="209"/>
        <v>0</v>
      </c>
      <c r="P145" s="195">
        <f t="shared" si="210"/>
        <v>0</v>
      </c>
      <c r="Q145" s="201">
        <f t="shared" si="211"/>
        <v>0</v>
      </c>
      <c r="R145" s="195">
        <f t="shared" si="212"/>
        <v>0</v>
      </c>
      <c r="S145" s="201">
        <f t="shared" si="213"/>
        <v>0</v>
      </c>
      <c r="T145" s="195">
        <f t="shared" si="215"/>
        <v>25</v>
      </c>
      <c r="U145" s="201">
        <f t="shared" si="214"/>
        <v>0</v>
      </c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Y145"/>
      <c r="BA145" s="192">
        <f t="shared" si="184"/>
        <v>28</v>
      </c>
      <c r="BB145" s="192">
        <f t="shared" si="185"/>
        <v>19</v>
      </c>
      <c r="BC145" s="192">
        <f t="shared" si="186"/>
        <v>1</v>
      </c>
      <c r="BD145" s="192">
        <f t="shared" si="187"/>
        <v>0</v>
      </c>
      <c r="BE145" s="192">
        <f t="shared" si="188"/>
        <v>0</v>
      </c>
      <c r="BF145" s="192">
        <f t="shared" si="189"/>
        <v>0</v>
      </c>
      <c r="BG145" s="192">
        <f t="shared" si="190"/>
        <v>0</v>
      </c>
      <c r="BH145" s="192">
        <f t="shared" si="191"/>
        <v>0</v>
      </c>
      <c r="BI145" s="192">
        <f t="shared" si="192"/>
        <v>0</v>
      </c>
      <c r="BJ145" s="192">
        <f t="shared" si="193"/>
        <v>0</v>
      </c>
      <c r="BK145" s="192">
        <f t="shared" si="194"/>
        <v>0</v>
      </c>
      <c r="BL145" s="192">
        <f t="shared" si="195"/>
        <v>0</v>
      </c>
      <c r="BM145" s="71"/>
      <c r="BN145" s="191">
        <v>0</v>
      </c>
      <c r="BO145" s="191">
        <v>0</v>
      </c>
      <c r="BP145" s="191">
        <v>0</v>
      </c>
      <c r="BQ145" s="191">
        <v>0</v>
      </c>
      <c r="BR145" s="191">
        <v>0</v>
      </c>
      <c r="BS145" s="191">
        <v>0</v>
      </c>
      <c r="BT145" s="191">
        <v>0</v>
      </c>
      <c r="BU145" s="191">
        <v>0</v>
      </c>
      <c r="BV145" s="191">
        <v>0</v>
      </c>
      <c r="BW145" s="191">
        <v>0</v>
      </c>
      <c r="BX145" s="191">
        <v>0</v>
      </c>
      <c r="BY145" s="191">
        <v>0</v>
      </c>
      <c r="CA145" s="190">
        <v>11</v>
      </c>
      <c r="CB145" s="190">
        <v>12</v>
      </c>
      <c r="CC145" s="190">
        <v>1</v>
      </c>
      <c r="CD145" s="190">
        <v>1</v>
      </c>
      <c r="CE145" s="190">
        <v>1</v>
      </c>
      <c r="CF145" s="190">
        <v>0</v>
      </c>
      <c r="CG145" s="190">
        <v>0</v>
      </c>
      <c r="CH145" s="190">
        <v>0</v>
      </c>
      <c r="CI145" s="190">
        <v>0</v>
      </c>
      <c r="CJ145" s="190">
        <v>0</v>
      </c>
      <c r="CK145" s="190">
        <v>0</v>
      </c>
      <c r="CL145" s="190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</row>
    <row r="146" spans="1:124" ht="13" x14ac:dyDescent="0.3">
      <c r="A146" s="27" t="s">
        <v>37</v>
      </c>
      <c r="B146" s="195">
        <f t="shared" si="196"/>
        <v>22</v>
      </c>
      <c r="C146" s="201">
        <f t="shared" si="197"/>
        <v>2</v>
      </c>
      <c r="D146" s="195">
        <f t="shared" si="198"/>
        <v>8</v>
      </c>
      <c r="E146" s="201">
        <f t="shared" si="199"/>
        <v>0</v>
      </c>
      <c r="F146" s="195">
        <f t="shared" si="200"/>
        <v>1</v>
      </c>
      <c r="G146" s="201">
        <f t="shared" si="201"/>
        <v>0</v>
      </c>
      <c r="H146" s="195">
        <f t="shared" si="202"/>
        <v>0</v>
      </c>
      <c r="I146" s="201">
        <f t="shared" si="203"/>
        <v>0</v>
      </c>
      <c r="J146" s="195">
        <f t="shared" si="204"/>
        <v>0</v>
      </c>
      <c r="K146" s="201">
        <f t="shared" si="205"/>
        <v>0</v>
      </c>
      <c r="L146" s="195">
        <f t="shared" si="206"/>
        <v>0</v>
      </c>
      <c r="M146" s="201">
        <f t="shared" si="207"/>
        <v>0</v>
      </c>
      <c r="N146" s="195">
        <f t="shared" si="208"/>
        <v>0</v>
      </c>
      <c r="O146" s="201">
        <f t="shared" si="209"/>
        <v>0</v>
      </c>
      <c r="P146" s="195">
        <f t="shared" si="210"/>
        <v>0</v>
      </c>
      <c r="Q146" s="201">
        <f t="shared" si="211"/>
        <v>0</v>
      </c>
      <c r="R146" s="195">
        <f t="shared" si="212"/>
        <v>0</v>
      </c>
      <c r="S146" s="201">
        <f t="shared" si="213"/>
        <v>0</v>
      </c>
      <c r="T146" s="195">
        <f t="shared" si="215"/>
        <v>31</v>
      </c>
      <c r="U146" s="201">
        <f t="shared" si="214"/>
        <v>2</v>
      </c>
      <c r="V146" s="26"/>
      <c r="W146" s="4"/>
      <c r="X146">
        <f>BA56</f>
        <v>6</v>
      </c>
      <c r="Y146">
        <f t="shared" ref="Y146:AI146" si="216">BB56</f>
        <v>3</v>
      </c>
      <c r="Z146">
        <f t="shared" si="216"/>
        <v>1</v>
      </c>
      <c r="AA146">
        <f t="shared" si="216"/>
        <v>1</v>
      </c>
      <c r="AB146">
        <f t="shared" si="216"/>
        <v>0</v>
      </c>
      <c r="AC146">
        <f t="shared" si="216"/>
        <v>0</v>
      </c>
      <c r="AD146">
        <f t="shared" si="216"/>
        <v>0</v>
      </c>
      <c r="AE146">
        <f t="shared" si="216"/>
        <v>0</v>
      </c>
      <c r="AF146">
        <f t="shared" si="216"/>
        <v>0</v>
      </c>
      <c r="AG146">
        <f t="shared" si="216"/>
        <v>0</v>
      </c>
      <c r="AH146">
        <f t="shared" si="216"/>
        <v>0</v>
      </c>
      <c r="AI146">
        <f t="shared" si="216"/>
        <v>0</v>
      </c>
      <c r="AL146">
        <f>BN51</f>
        <v>0</v>
      </c>
      <c r="AM146">
        <f t="shared" ref="AM146:AW146" si="217">BO51</f>
        <v>0</v>
      </c>
      <c r="AN146">
        <f t="shared" si="217"/>
        <v>0</v>
      </c>
      <c r="AO146">
        <f t="shared" si="217"/>
        <v>0</v>
      </c>
      <c r="AP146">
        <f t="shared" si="217"/>
        <v>0</v>
      </c>
      <c r="AQ146">
        <f t="shared" si="217"/>
        <v>0</v>
      </c>
      <c r="AR146">
        <f t="shared" si="217"/>
        <v>0</v>
      </c>
      <c r="AS146">
        <f t="shared" si="217"/>
        <v>0</v>
      </c>
      <c r="AT146">
        <f t="shared" si="217"/>
        <v>0</v>
      </c>
      <c r="AU146">
        <f t="shared" si="217"/>
        <v>0</v>
      </c>
      <c r="AV146">
        <f t="shared" si="217"/>
        <v>0</v>
      </c>
      <c r="AW146">
        <f t="shared" si="217"/>
        <v>0</v>
      </c>
      <c r="AY146"/>
      <c r="BA146" s="192">
        <f t="shared" si="184"/>
        <v>37</v>
      </c>
      <c r="BB146" s="192">
        <f t="shared" si="185"/>
        <v>26</v>
      </c>
      <c r="BC146" s="192">
        <f t="shared" si="186"/>
        <v>2</v>
      </c>
      <c r="BD146" s="192">
        <f t="shared" si="187"/>
        <v>0</v>
      </c>
      <c r="BE146" s="192">
        <f t="shared" si="188"/>
        <v>0</v>
      </c>
      <c r="BF146" s="192">
        <f t="shared" si="189"/>
        <v>0</v>
      </c>
      <c r="BG146" s="192">
        <f t="shared" si="190"/>
        <v>0</v>
      </c>
      <c r="BH146" s="192">
        <f t="shared" si="191"/>
        <v>0</v>
      </c>
      <c r="BI146" s="192">
        <f t="shared" si="192"/>
        <v>0</v>
      </c>
      <c r="BJ146" s="192">
        <f t="shared" si="193"/>
        <v>0</v>
      </c>
      <c r="BK146" s="192">
        <f t="shared" si="194"/>
        <v>0</v>
      </c>
      <c r="BL146" s="192">
        <f t="shared" si="195"/>
        <v>0</v>
      </c>
      <c r="BM146" s="71"/>
      <c r="BN146" s="191">
        <v>0</v>
      </c>
      <c r="BO146" s="191">
        <v>0</v>
      </c>
      <c r="BP146" s="191">
        <v>0</v>
      </c>
      <c r="BQ146" s="191">
        <v>0</v>
      </c>
      <c r="BR146" s="191">
        <v>0</v>
      </c>
      <c r="BS146" s="191">
        <v>0</v>
      </c>
      <c r="BT146" s="191">
        <v>0</v>
      </c>
      <c r="BU146" s="191">
        <v>0</v>
      </c>
      <c r="BV146" s="191">
        <v>0</v>
      </c>
      <c r="BW146" s="191">
        <v>0</v>
      </c>
      <c r="BX146" s="191">
        <v>0</v>
      </c>
      <c r="BY146" s="191">
        <v>0</v>
      </c>
      <c r="CA146" s="190">
        <v>11</v>
      </c>
      <c r="CB146" s="190">
        <v>4</v>
      </c>
      <c r="CC146" s="190">
        <v>0</v>
      </c>
      <c r="CD146" s="190">
        <v>0</v>
      </c>
      <c r="CE146" s="190">
        <v>0</v>
      </c>
      <c r="CF146" s="190">
        <v>0</v>
      </c>
      <c r="CG146" s="190">
        <v>0</v>
      </c>
      <c r="CH146" s="190">
        <v>0</v>
      </c>
      <c r="CI146" s="190">
        <v>0</v>
      </c>
      <c r="CJ146" s="190">
        <v>0</v>
      </c>
      <c r="CK146" s="190">
        <v>0</v>
      </c>
      <c r="CL146" s="190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</row>
    <row r="147" spans="1:124" ht="13" x14ac:dyDescent="0.3">
      <c r="A147" s="27" t="s">
        <v>38</v>
      </c>
      <c r="B147" s="195">
        <f t="shared" si="196"/>
        <v>17</v>
      </c>
      <c r="C147" s="201">
        <f t="shared" si="197"/>
        <v>0</v>
      </c>
      <c r="D147" s="195">
        <f t="shared" si="198"/>
        <v>19</v>
      </c>
      <c r="E147" s="201">
        <f t="shared" si="199"/>
        <v>0</v>
      </c>
      <c r="F147" s="195">
        <f t="shared" si="200"/>
        <v>0</v>
      </c>
      <c r="G147" s="201">
        <f t="shared" si="201"/>
        <v>0</v>
      </c>
      <c r="H147" s="195">
        <f t="shared" si="202"/>
        <v>0</v>
      </c>
      <c r="I147" s="201">
        <f t="shared" si="203"/>
        <v>0</v>
      </c>
      <c r="J147" s="195">
        <f t="shared" si="204"/>
        <v>0</v>
      </c>
      <c r="K147" s="201">
        <f t="shared" si="205"/>
        <v>0</v>
      </c>
      <c r="L147" s="195">
        <f t="shared" si="206"/>
        <v>0</v>
      </c>
      <c r="M147" s="201">
        <f t="shared" si="207"/>
        <v>0</v>
      </c>
      <c r="N147" s="195">
        <f t="shared" si="208"/>
        <v>0</v>
      </c>
      <c r="O147" s="201">
        <f t="shared" si="209"/>
        <v>0</v>
      </c>
      <c r="P147" s="195">
        <f t="shared" si="210"/>
        <v>0</v>
      </c>
      <c r="Q147" s="201">
        <f t="shared" si="211"/>
        <v>0</v>
      </c>
      <c r="R147" s="195">
        <f t="shared" si="212"/>
        <v>0</v>
      </c>
      <c r="S147" s="201">
        <f t="shared" si="213"/>
        <v>0</v>
      </c>
      <c r="T147" s="195">
        <f t="shared" si="215"/>
        <v>36</v>
      </c>
      <c r="U147" s="201">
        <f t="shared" si="214"/>
        <v>0</v>
      </c>
      <c r="V147" s="26"/>
      <c r="W147" s="4"/>
      <c r="X147">
        <f t="shared" ref="X147:X162" si="218">BA57</f>
        <v>0</v>
      </c>
      <c r="Y147">
        <f t="shared" ref="Y147:Y162" si="219">BB57</f>
        <v>2</v>
      </c>
      <c r="Z147">
        <f t="shared" ref="Z147:Z162" si="220">BC57</f>
        <v>0</v>
      </c>
      <c r="AA147">
        <f t="shared" ref="AA147:AA162" si="221">BD57</f>
        <v>0</v>
      </c>
      <c r="AB147">
        <f t="shared" ref="AB147:AB162" si="222">BE57</f>
        <v>0</v>
      </c>
      <c r="AC147">
        <f t="shared" ref="AC147:AC162" si="223">BF57</f>
        <v>0</v>
      </c>
      <c r="AD147">
        <f t="shared" ref="AD147:AD162" si="224">BG57</f>
        <v>0</v>
      </c>
      <c r="AE147">
        <f t="shared" ref="AE147:AE162" si="225">BH57</f>
        <v>0</v>
      </c>
      <c r="AF147">
        <f t="shared" ref="AF147:AF162" si="226">BI57</f>
        <v>0</v>
      </c>
      <c r="AG147">
        <f t="shared" ref="AG147:AG162" si="227">BJ57</f>
        <v>0</v>
      </c>
      <c r="AH147">
        <f t="shared" ref="AH147:AH162" si="228">BK57</f>
        <v>0</v>
      </c>
      <c r="AI147">
        <f t="shared" ref="AI147:AI162" si="229">BL57</f>
        <v>0</v>
      </c>
      <c r="AL147">
        <f t="shared" ref="AL147:AL162" si="230">BN52</f>
        <v>0</v>
      </c>
      <c r="AM147">
        <f t="shared" ref="AM147:AM162" si="231">BO52</f>
        <v>0</v>
      </c>
      <c r="AN147">
        <f t="shared" ref="AN147:AN162" si="232">BP52</f>
        <v>0</v>
      </c>
      <c r="AO147">
        <f t="shared" ref="AO147:AO162" si="233">BQ52</f>
        <v>0</v>
      </c>
      <c r="AP147">
        <f t="shared" ref="AP147:AP162" si="234">BR52</f>
        <v>0</v>
      </c>
      <c r="AQ147">
        <f t="shared" ref="AQ147:AQ162" si="235">BS52</f>
        <v>0</v>
      </c>
      <c r="AR147">
        <f t="shared" ref="AR147:AR162" si="236">BT52</f>
        <v>0</v>
      </c>
      <c r="AS147">
        <f t="shared" ref="AS147:AS162" si="237">BU52</f>
        <v>0</v>
      </c>
      <c r="AT147">
        <f t="shared" ref="AT147:AT162" si="238">BV52</f>
        <v>0</v>
      </c>
      <c r="AU147">
        <f t="shared" ref="AU147:AU162" si="239">BW52</f>
        <v>0</v>
      </c>
      <c r="AV147">
        <f t="shared" ref="AV147:AV162" si="240">BX52</f>
        <v>0</v>
      </c>
      <c r="AW147">
        <f t="shared" ref="AW147:AW162" si="241">BY52</f>
        <v>0</v>
      </c>
      <c r="AY147"/>
      <c r="BA147" s="192">
        <f t="shared" si="184"/>
        <v>38</v>
      </c>
      <c r="BB147" s="192">
        <f t="shared" si="185"/>
        <v>29</v>
      </c>
      <c r="BC147" s="192">
        <f t="shared" si="186"/>
        <v>2</v>
      </c>
      <c r="BD147" s="192">
        <f t="shared" si="187"/>
        <v>1</v>
      </c>
      <c r="BE147" s="192">
        <f t="shared" si="188"/>
        <v>0</v>
      </c>
      <c r="BF147" s="192">
        <f t="shared" si="189"/>
        <v>0</v>
      </c>
      <c r="BG147" s="192">
        <f t="shared" si="190"/>
        <v>0</v>
      </c>
      <c r="BH147" s="192">
        <f t="shared" si="191"/>
        <v>0</v>
      </c>
      <c r="BI147" s="192">
        <f t="shared" si="192"/>
        <v>0</v>
      </c>
      <c r="BJ147" s="192">
        <f t="shared" si="193"/>
        <v>0</v>
      </c>
      <c r="BK147" s="192">
        <f t="shared" si="194"/>
        <v>0</v>
      </c>
      <c r="BL147" s="192">
        <f t="shared" si="195"/>
        <v>0</v>
      </c>
      <c r="BM147" s="71"/>
      <c r="BN147" s="191">
        <v>1</v>
      </c>
      <c r="BO147" s="191">
        <v>0</v>
      </c>
      <c r="BP147" s="191">
        <v>0</v>
      </c>
      <c r="BQ147" s="191">
        <v>0</v>
      </c>
      <c r="BR147" s="191">
        <v>0</v>
      </c>
      <c r="BS147" s="191">
        <v>0</v>
      </c>
      <c r="BT147" s="191">
        <v>0</v>
      </c>
      <c r="BU147" s="191">
        <v>0</v>
      </c>
      <c r="BV147" s="191">
        <v>0</v>
      </c>
      <c r="BW147" s="191">
        <v>0</v>
      </c>
      <c r="BX147" s="191">
        <v>0</v>
      </c>
      <c r="BY147" s="191">
        <v>0</v>
      </c>
      <c r="CA147" s="190">
        <v>14</v>
      </c>
      <c r="CB147" s="190">
        <v>7</v>
      </c>
      <c r="CC147" s="190">
        <v>0</v>
      </c>
      <c r="CD147" s="190">
        <v>0</v>
      </c>
      <c r="CE147" s="190">
        <v>0</v>
      </c>
      <c r="CF147" s="190">
        <v>0</v>
      </c>
      <c r="CG147" s="190">
        <v>0</v>
      </c>
      <c r="CH147" s="190">
        <v>0</v>
      </c>
      <c r="CI147" s="190">
        <v>0</v>
      </c>
      <c r="CJ147" s="190">
        <v>0</v>
      </c>
      <c r="CK147" s="190">
        <v>0</v>
      </c>
      <c r="CL147" s="190">
        <v>0</v>
      </c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</row>
    <row r="148" spans="1:124" ht="13.5" thickBot="1" x14ac:dyDescent="0.35">
      <c r="A148" s="27" t="s">
        <v>39</v>
      </c>
      <c r="B148" s="195">
        <f t="shared" si="196"/>
        <v>30</v>
      </c>
      <c r="C148" s="201">
        <f t="shared" si="197"/>
        <v>1</v>
      </c>
      <c r="D148" s="195">
        <f t="shared" si="198"/>
        <v>34</v>
      </c>
      <c r="E148" s="201">
        <f t="shared" si="199"/>
        <v>1</v>
      </c>
      <c r="F148" s="195">
        <f t="shared" si="200"/>
        <v>1</v>
      </c>
      <c r="G148" s="201">
        <f t="shared" si="201"/>
        <v>0</v>
      </c>
      <c r="H148" s="195">
        <f t="shared" si="202"/>
        <v>0</v>
      </c>
      <c r="I148" s="201">
        <f t="shared" si="203"/>
        <v>0</v>
      </c>
      <c r="J148" s="195">
        <f t="shared" si="204"/>
        <v>0</v>
      </c>
      <c r="K148" s="201">
        <f t="shared" si="205"/>
        <v>0</v>
      </c>
      <c r="L148" s="195">
        <f t="shared" si="206"/>
        <v>0</v>
      </c>
      <c r="M148" s="201">
        <f t="shared" si="207"/>
        <v>0</v>
      </c>
      <c r="N148" s="195">
        <f t="shared" si="208"/>
        <v>0</v>
      </c>
      <c r="O148" s="201">
        <f t="shared" si="209"/>
        <v>0</v>
      </c>
      <c r="P148" s="195">
        <f t="shared" si="210"/>
        <v>0</v>
      </c>
      <c r="Q148" s="201">
        <f t="shared" si="211"/>
        <v>0</v>
      </c>
      <c r="R148" s="195">
        <f t="shared" si="212"/>
        <v>0</v>
      </c>
      <c r="S148" s="201">
        <f t="shared" si="213"/>
        <v>0</v>
      </c>
      <c r="T148" s="195">
        <f t="shared" si="215"/>
        <v>65</v>
      </c>
      <c r="U148" s="201">
        <f t="shared" si="214"/>
        <v>2</v>
      </c>
      <c r="V148" s="26"/>
      <c r="W148" s="4"/>
      <c r="X148">
        <f t="shared" si="218"/>
        <v>2</v>
      </c>
      <c r="Y148">
        <f t="shared" si="219"/>
        <v>1</v>
      </c>
      <c r="Z148">
        <f t="shared" si="220"/>
        <v>0</v>
      </c>
      <c r="AA148">
        <f t="shared" si="221"/>
        <v>0</v>
      </c>
      <c r="AB148">
        <f t="shared" si="222"/>
        <v>0</v>
      </c>
      <c r="AC148">
        <f t="shared" si="223"/>
        <v>0</v>
      </c>
      <c r="AD148">
        <f t="shared" si="224"/>
        <v>0</v>
      </c>
      <c r="AE148">
        <f t="shared" si="225"/>
        <v>0</v>
      </c>
      <c r="AF148">
        <f t="shared" si="226"/>
        <v>0</v>
      </c>
      <c r="AG148">
        <f t="shared" si="227"/>
        <v>0</v>
      </c>
      <c r="AH148">
        <f t="shared" si="228"/>
        <v>0</v>
      </c>
      <c r="AI148">
        <f t="shared" si="229"/>
        <v>0</v>
      </c>
      <c r="AL148">
        <f t="shared" si="230"/>
        <v>0</v>
      </c>
      <c r="AM148">
        <f t="shared" si="231"/>
        <v>0</v>
      </c>
      <c r="AN148">
        <f t="shared" si="232"/>
        <v>0</v>
      </c>
      <c r="AO148">
        <f t="shared" si="233"/>
        <v>0</v>
      </c>
      <c r="AP148">
        <f t="shared" si="234"/>
        <v>0</v>
      </c>
      <c r="AQ148">
        <f t="shared" si="235"/>
        <v>0</v>
      </c>
      <c r="AR148">
        <f t="shared" si="236"/>
        <v>0</v>
      </c>
      <c r="AS148">
        <f t="shared" si="237"/>
        <v>0</v>
      </c>
      <c r="AT148">
        <f t="shared" si="238"/>
        <v>0</v>
      </c>
      <c r="AU148">
        <f t="shared" si="239"/>
        <v>0</v>
      </c>
      <c r="AV148">
        <f t="shared" si="240"/>
        <v>0</v>
      </c>
      <c r="AW148">
        <f t="shared" si="241"/>
        <v>0</v>
      </c>
      <c r="AY148"/>
      <c r="BA148" s="192">
        <f t="shared" si="184"/>
        <v>27</v>
      </c>
      <c r="BB148" s="192">
        <f t="shared" si="185"/>
        <v>21</v>
      </c>
      <c r="BC148" s="192">
        <f t="shared" si="186"/>
        <v>6</v>
      </c>
      <c r="BD148" s="192">
        <f t="shared" si="187"/>
        <v>0</v>
      </c>
      <c r="BE148" s="192">
        <f t="shared" si="188"/>
        <v>0</v>
      </c>
      <c r="BF148" s="192">
        <f t="shared" si="189"/>
        <v>0</v>
      </c>
      <c r="BG148" s="192">
        <f t="shared" si="190"/>
        <v>0</v>
      </c>
      <c r="BH148" s="192">
        <f t="shared" si="191"/>
        <v>0</v>
      </c>
      <c r="BI148" s="192">
        <f t="shared" si="192"/>
        <v>0</v>
      </c>
      <c r="BJ148" s="192">
        <f t="shared" si="193"/>
        <v>0</v>
      </c>
      <c r="BK148" s="192">
        <f t="shared" si="194"/>
        <v>0</v>
      </c>
      <c r="BL148" s="192">
        <f t="shared" si="195"/>
        <v>0</v>
      </c>
      <c r="BM148" s="71"/>
      <c r="BN148" s="191">
        <v>0</v>
      </c>
      <c r="BO148" s="191">
        <v>0</v>
      </c>
      <c r="BP148" s="191">
        <v>0</v>
      </c>
      <c r="BQ148" s="191">
        <v>0</v>
      </c>
      <c r="BR148" s="191">
        <v>0</v>
      </c>
      <c r="BS148" s="191">
        <v>0</v>
      </c>
      <c r="BT148" s="191">
        <v>0</v>
      </c>
      <c r="BU148" s="191">
        <v>0</v>
      </c>
      <c r="BV148" s="191">
        <v>0</v>
      </c>
      <c r="BW148" s="191">
        <v>0</v>
      </c>
      <c r="BX148" s="191">
        <v>0</v>
      </c>
      <c r="BY148" s="191">
        <v>0</v>
      </c>
      <c r="CA148" s="190">
        <v>12</v>
      </c>
      <c r="CB148" s="190">
        <v>1</v>
      </c>
      <c r="CC148" s="190">
        <v>1</v>
      </c>
      <c r="CD148" s="190">
        <v>1</v>
      </c>
      <c r="CE148" s="190">
        <v>0</v>
      </c>
      <c r="CF148" s="190">
        <v>0</v>
      </c>
      <c r="CG148" s="190">
        <v>0</v>
      </c>
      <c r="CH148" s="190">
        <v>0</v>
      </c>
      <c r="CI148" s="190">
        <v>0</v>
      </c>
      <c r="CJ148" s="190">
        <v>0</v>
      </c>
      <c r="CK148" s="190">
        <v>0</v>
      </c>
      <c r="CL148" s="190">
        <v>0</v>
      </c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</row>
    <row r="149" spans="1:124" ht="13.5" thickBot="1" x14ac:dyDescent="0.35">
      <c r="A149" s="27" t="s">
        <v>40</v>
      </c>
      <c r="B149" s="195">
        <f t="shared" si="196"/>
        <v>25</v>
      </c>
      <c r="C149" s="201">
        <f t="shared" si="197"/>
        <v>2</v>
      </c>
      <c r="D149" s="195">
        <f t="shared" si="198"/>
        <v>16</v>
      </c>
      <c r="E149" s="201">
        <f t="shared" si="199"/>
        <v>1</v>
      </c>
      <c r="F149" s="195">
        <f t="shared" si="200"/>
        <v>6</v>
      </c>
      <c r="G149" s="201">
        <f t="shared" si="201"/>
        <v>0</v>
      </c>
      <c r="H149" s="195">
        <f t="shared" si="202"/>
        <v>0</v>
      </c>
      <c r="I149" s="201">
        <f t="shared" si="203"/>
        <v>0</v>
      </c>
      <c r="J149" s="195">
        <f t="shared" si="204"/>
        <v>0</v>
      </c>
      <c r="K149" s="201">
        <f t="shared" si="205"/>
        <v>0</v>
      </c>
      <c r="L149" s="195">
        <f t="shared" si="206"/>
        <v>0</v>
      </c>
      <c r="M149" s="201">
        <f t="shared" si="207"/>
        <v>0</v>
      </c>
      <c r="N149" s="195">
        <f t="shared" si="208"/>
        <v>0</v>
      </c>
      <c r="O149" s="201">
        <f t="shared" si="209"/>
        <v>0</v>
      </c>
      <c r="P149" s="195">
        <f t="shared" si="210"/>
        <v>0</v>
      </c>
      <c r="Q149" s="201">
        <f t="shared" si="211"/>
        <v>0</v>
      </c>
      <c r="R149" s="195">
        <f t="shared" si="212"/>
        <v>0</v>
      </c>
      <c r="S149" s="201">
        <f t="shared" si="213"/>
        <v>0</v>
      </c>
      <c r="T149" s="195">
        <f t="shared" si="215"/>
        <v>47</v>
      </c>
      <c r="U149" s="201">
        <f t="shared" si="214"/>
        <v>3</v>
      </c>
      <c r="V149" s="26"/>
      <c r="W149" s="4"/>
      <c r="X149">
        <f t="shared" si="218"/>
        <v>4</v>
      </c>
      <c r="Y149">
        <f t="shared" si="219"/>
        <v>0</v>
      </c>
      <c r="Z149">
        <f t="shared" si="220"/>
        <v>0</v>
      </c>
      <c r="AA149">
        <f t="shared" si="221"/>
        <v>0</v>
      </c>
      <c r="AB149">
        <f t="shared" si="222"/>
        <v>0</v>
      </c>
      <c r="AC149">
        <f t="shared" si="223"/>
        <v>0</v>
      </c>
      <c r="AD149">
        <f t="shared" si="224"/>
        <v>0</v>
      </c>
      <c r="AE149">
        <f t="shared" si="225"/>
        <v>0</v>
      </c>
      <c r="AF149">
        <f t="shared" si="226"/>
        <v>0</v>
      </c>
      <c r="AG149">
        <f t="shared" si="227"/>
        <v>0</v>
      </c>
      <c r="AH149">
        <f t="shared" si="228"/>
        <v>0</v>
      </c>
      <c r="AI149">
        <f t="shared" si="229"/>
        <v>0</v>
      </c>
      <c r="AL149">
        <f t="shared" si="230"/>
        <v>0</v>
      </c>
      <c r="AM149">
        <f t="shared" si="231"/>
        <v>0</v>
      </c>
      <c r="AN149">
        <f t="shared" si="232"/>
        <v>0</v>
      </c>
      <c r="AO149">
        <f t="shared" si="233"/>
        <v>0</v>
      </c>
      <c r="AP149">
        <f t="shared" si="234"/>
        <v>0</v>
      </c>
      <c r="AQ149">
        <f t="shared" si="235"/>
        <v>0</v>
      </c>
      <c r="AR149">
        <f t="shared" si="236"/>
        <v>0</v>
      </c>
      <c r="AS149">
        <f t="shared" si="237"/>
        <v>0</v>
      </c>
      <c r="AT149">
        <f t="shared" si="238"/>
        <v>0</v>
      </c>
      <c r="AU149">
        <f t="shared" si="239"/>
        <v>0</v>
      </c>
      <c r="AV149">
        <f t="shared" si="240"/>
        <v>0</v>
      </c>
      <c r="AW149">
        <f t="shared" si="241"/>
        <v>0</v>
      </c>
      <c r="AY149"/>
      <c r="BA149" s="192">
        <f t="shared" si="184"/>
        <v>22</v>
      </c>
      <c r="BB149" s="192">
        <f t="shared" si="185"/>
        <v>12</v>
      </c>
      <c r="BC149" s="192">
        <f t="shared" si="186"/>
        <v>3</v>
      </c>
      <c r="BD149" s="192">
        <f t="shared" si="187"/>
        <v>1</v>
      </c>
      <c r="BE149" s="192">
        <f t="shared" si="188"/>
        <v>0</v>
      </c>
      <c r="BF149" s="192">
        <f t="shared" si="189"/>
        <v>0</v>
      </c>
      <c r="BG149" s="192">
        <f t="shared" si="190"/>
        <v>0</v>
      </c>
      <c r="BH149" s="192">
        <f t="shared" si="191"/>
        <v>0</v>
      </c>
      <c r="BI149" s="192">
        <f t="shared" si="192"/>
        <v>0</v>
      </c>
      <c r="BJ149" s="192">
        <f t="shared" si="193"/>
        <v>0</v>
      </c>
      <c r="BK149" s="192">
        <f t="shared" si="194"/>
        <v>0</v>
      </c>
      <c r="BL149" s="192">
        <f t="shared" si="195"/>
        <v>0</v>
      </c>
      <c r="BM149" s="70" t="s">
        <v>82</v>
      </c>
      <c r="BN149" s="191">
        <v>0</v>
      </c>
      <c r="BO149" s="191">
        <v>0</v>
      </c>
      <c r="BP149" s="191">
        <v>0</v>
      </c>
      <c r="BQ149" s="191">
        <v>0</v>
      </c>
      <c r="BR149" s="191">
        <v>0</v>
      </c>
      <c r="BS149" s="191">
        <v>0</v>
      </c>
      <c r="BT149" s="191">
        <v>0</v>
      </c>
      <c r="BU149" s="191">
        <v>0</v>
      </c>
      <c r="BV149" s="191">
        <v>0</v>
      </c>
      <c r="BW149" s="191">
        <v>0</v>
      </c>
      <c r="BX149" s="191">
        <v>0</v>
      </c>
      <c r="BY149" s="191">
        <v>0</v>
      </c>
      <c r="CA149" s="190">
        <v>3</v>
      </c>
      <c r="CB149" s="190">
        <v>4</v>
      </c>
      <c r="CC149" s="190">
        <v>2</v>
      </c>
      <c r="CD149" s="190">
        <v>0</v>
      </c>
      <c r="CE149" s="190">
        <v>0</v>
      </c>
      <c r="CF149" s="190">
        <v>0</v>
      </c>
      <c r="CG149" s="190">
        <v>0</v>
      </c>
      <c r="CH149" s="190">
        <v>0</v>
      </c>
      <c r="CI149" s="190">
        <v>0</v>
      </c>
      <c r="CJ149" s="190">
        <v>0</v>
      </c>
      <c r="CK149" s="190">
        <v>0</v>
      </c>
      <c r="CL149" s="190">
        <v>0</v>
      </c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</row>
    <row r="150" spans="1:124" ht="13" x14ac:dyDescent="0.3">
      <c r="A150" s="27" t="s">
        <v>41</v>
      </c>
      <c r="B150" s="195">
        <f t="shared" si="196"/>
        <v>26</v>
      </c>
      <c r="C150" s="201">
        <f t="shared" si="197"/>
        <v>2</v>
      </c>
      <c r="D150" s="195">
        <f t="shared" si="198"/>
        <v>16</v>
      </c>
      <c r="E150" s="201">
        <f t="shared" si="199"/>
        <v>0</v>
      </c>
      <c r="F150" s="195">
        <f t="shared" si="200"/>
        <v>3</v>
      </c>
      <c r="G150" s="201">
        <f t="shared" si="201"/>
        <v>0</v>
      </c>
      <c r="H150" s="195">
        <f t="shared" si="202"/>
        <v>1</v>
      </c>
      <c r="I150" s="201">
        <f t="shared" si="203"/>
        <v>0</v>
      </c>
      <c r="J150" s="195">
        <f t="shared" si="204"/>
        <v>0</v>
      </c>
      <c r="K150" s="201">
        <f t="shared" si="205"/>
        <v>0</v>
      </c>
      <c r="L150" s="195">
        <f t="shared" si="206"/>
        <v>0</v>
      </c>
      <c r="M150" s="201">
        <f t="shared" si="207"/>
        <v>0</v>
      </c>
      <c r="N150" s="195">
        <f t="shared" si="208"/>
        <v>0</v>
      </c>
      <c r="O150" s="201">
        <f t="shared" si="209"/>
        <v>0</v>
      </c>
      <c r="P150" s="195">
        <f t="shared" si="210"/>
        <v>0</v>
      </c>
      <c r="Q150" s="201">
        <f t="shared" si="211"/>
        <v>0</v>
      </c>
      <c r="R150" s="195">
        <f t="shared" si="212"/>
        <v>0</v>
      </c>
      <c r="S150" s="201">
        <f t="shared" si="213"/>
        <v>0</v>
      </c>
      <c r="T150" s="195">
        <f t="shared" si="215"/>
        <v>46</v>
      </c>
      <c r="U150" s="201">
        <f t="shared" si="214"/>
        <v>2</v>
      </c>
      <c r="V150" s="26"/>
      <c r="W150" s="4"/>
      <c r="X150">
        <f t="shared" si="218"/>
        <v>2</v>
      </c>
      <c r="Y150">
        <f t="shared" si="219"/>
        <v>1</v>
      </c>
      <c r="Z150">
        <f t="shared" si="220"/>
        <v>1</v>
      </c>
      <c r="AA150">
        <f t="shared" si="221"/>
        <v>0</v>
      </c>
      <c r="AB150">
        <f t="shared" si="222"/>
        <v>0</v>
      </c>
      <c r="AC150">
        <f t="shared" si="223"/>
        <v>0</v>
      </c>
      <c r="AD150">
        <f t="shared" si="224"/>
        <v>0</v>
      </c>
      <c r="AE150">
        <f t="shared" si="225"/>
        <v>0</v>
      </c>
      <c r="AF150">
        <f t="shared" si="226"/>
        <v>0</v>
      </c>
      <c r="AG150">
        <f t="shared" si="227"/>
        <v>0</v>
      </c>
      <c r="AH150">
        <f t="shared" si="228"/>
        <v>0</v>
      </c>
      <c r="AI150">
        <f t="shared" si="229"/>
        <v>0</v>
      </c>
      <c r="AL150">
        <f t="shared" si="230"/>
        <v>0</v>
      </c>
      <c r="AM150">
        <f t="shared" si="231"/>
        <v>0</v>
      </c>
      <c r="AN150">
        <f t="shared" si="232"/>
        <v>0</v>
      </c>
      <c r="AO150">
        <f t="shared" si="233"/>
        <v>0</v>
      </c>
      <c r="AP150">
        <f t="shared" si="234"/>
        <v>0</v>
      </c>
      <c r="AQ150">
        <f t="shared" si="235"/>
        <v>0</v>
      </c>
      <c r="AR150">
        <f t="shared" si="236"/>
        <v>0</v>
      </c>
      <c r="AS150">
        <f t="shared" si="237"/>
        <v>0</v>
      </c>
      <c r="AT150">
        <f t="shared" si="238"/>
        <v>0</v>
      </c>
      <c r="AU150">
        <f t="shared" si="239"/>
        <v>0</v>
      </c>
      <c r="AV150">
        <f t="shared" si="240"/>
        <v>0</v>
      </c>
      <c r="AW150">
        <f t="shared" si="241"/>
        <v>0</v>
      </c>
      <c r="AY150"/>
      <c r="BA150" s="192">
        <f t="shared" si="184"/>
        <v>12</v>
      </c>
      <c r="BB150" s="192">
        <f t="shared" si="185"/>
        <v>10</v>
      </c>
      <c r="BC150" s="192">
        <f t="shared" si="186"/>
        <v>3</v>
      </c>
      <c r="BD150" s="192">
        <f t="shared" si="187"/>
        <v>0</v>
      </c>
      <c r="BE150" s="192">
        <f t="shared" si="188"/>
        <v>0</v>
      </c>
      <c r="BF150" s="192">
        <f t="shared" si="189"/>
        <v>0</v>
      </c>
      <c r="BG150" s="192">
        <f t="shared" si="190"/>
        <v>0</v>
      </c>
      <c r="BH150" s="192">
        <f t="shared" si="191"/>
        <v>0</v>
      </c>
      <c r="BI150" s="192">
        <f t="shared" si="192"/>
        <v>0</v>
      </c>
      <c r="BJ150" s="192">
        <f t="shared" si="193"/>
        <v>0</v>
      </c>
      <c r="BK150" s="192">
        <f t="shared" si="194"/>
        <v>0</v>
      </c>
      <c r="BL150" s="192">
        <f t="shared" si="195"/>
        <v>0</v>
      </c>
      <c r="BM150" s="72"/>
      <c r="BN150" s="191">
        <v>0</v>
      </c>
      <c r="BO150" s="191">
        <v>0</v>
      </c>
      <c r="BP150" s="191">
        <v>0</v>
      </c>
      <c r="BQ150" s="191">
        <v>0</v>
      </c>
      <c r="BR150" s="191">
        <v>0</v>
      </c>
      <c r="BS150" s="191">
        <v>0</v>
      </c>
      <c r="BT150" s="191">
        <v>0</v>
      </c>
      <c r="BU150" s="191">
        <v>0</v>
      </c>
      <c r="BV150" s="191">
        <v>0</v>
      </c>
      <c r="BW150" s="191">
        <v>0</v>
      </c>
      <c r="BX150" s="191">
        <v>0</v>
      </c>
      <c r="BY150" s="191">
        <v>0</v>
      </c>
      <c r="CA150" s="190">
        <v>7</v>
      </c>
      <c r="CB150" s="190">
        <v>10</v>
      </c>
      <c r="CC150" s="190">
        <v>1</v>
      </c>
      <c r="CD150" s="190">
        <v>0</v>
      </c>
      <c r="CE150" s="190">
        <v>0</v>
      </c>
      <c r="CF150" s="190">
        <v>0</v>
      </c>
      <c r="CG150" s="190">
        <v>0</v>
      </c>
      <c r="CH150" s="190">
        <v>0</v>
      </c>
      <c r="CI150" s="190">
        <v>0</v>
      </c>
      <c r="CJ150" s="190">
        <v>0</v>
      </c>
      <c r="CK150" s="190">
        <v>0</v>
      </c>
      <c r="CL150" s="190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</row>
    <row r="151" spans="1:124" ht="13" x14ac:dyDescent="0.3">
      <c r="A151" s="27" t="s">
        <v>42</v>
      </c>
      <c r="B151" s="195">
        <f t="shared" si="196"/>
        <v>23</v>
      </c>
      <c r="C151" s="201">
        <f t="shared" si="197"/>
        <v>2</v>
      </c>
      <c r="D151" s="195">
        <f t="shared" si="198"/>
        <v>15</v>
      </c>
      <c r="E151" s="201">
        <f t="shared" si="199"/>
        <v>0</v>
      </c>
      <c r="F151" s="195">
        <f t="shared" si="200"/>
        <v>3</v>
      </c>
      <c r="G151" s="201">
        <f t="shared" si="201"/>
        <v>0</v>
      </c>
      <c r="H151" s="195">
        <f t="shared" si="202"/>
        <v>0</v>
      </c>
      <c r="I151" s="201">
        <f t="shared" si="203"/>
        <v>0</v>
      </c>
      <c r="J151" s="195">
        <f t="shared" si="204"/>
        <v>0</v>
      </c>
      <c r="K151" s="201">
        <f t="shared" si="205"/>
        <v>0</v>
      </c>
      <c r="L151" s="195">
        <f t="shared" si="206"/>
        <v>0</v>
      </c>
      <c r="M151" s="201">
        <f t="shared" si="207"/>
        <v>0</v>
      </c>
      <c r="N151" s="195">
        <f t="shared" si="208"/>
        <v>0</v>
      </c>
      <c r="O151" s="201">
        <f t="shared" si="209"/>
        <v>0</v>
      </c>
      <c r="P151" s="195">
        <f t="shared" si="210"/>
        <v>0</v>
      </c>
      <c r="Q151" s="201">
        <f t="shared" si="211"/>
        <v>0</v>
      </c>
      <c r="R151" s="195">
        <f t="shared" si="212"/>
        <v>0</v>
      </c>
      <c r="S151" s="201">
        <f t="shared" si="213"/>
        <v>0</v>
      </c>
      <c r="T151" s="195">
        <f t="shared" si="215"/>
        <v>41</v>
      </c>
      <c r="U151" s="201">
        <f t="shared" si="214"/>
        <v>2</v>
      </c>
      <c r="V151" s="26"/>
      <c r="W151" s="4"/>
      <c r="X151">
        <f t="shared" si="218"/>
        <v>0</v>
      </c>
      <c r="Y151">
        <f t="shared" si="219"/>
        <v>2</v>
      </c>
      <c r="Z151">
        <f t="shared" si="220"/>
        <v>1</v>
      </c>
      <c r="AA151">
        <f t="shared" si="221"/>
        <v>0</v>
      </c>
      <c r="AB151">
        <f t="shared" si="222"/>
        <v>0</v>
      </c>
      <c r="AC151">
        <f t="shared" si="223"/>
        <v>0</v>
      </c>
      <c r="AD151">
        <f t="shared" si="224"/>
        <v>0</v>
      </c>
      <c r="AE151">
        <f t="shared" si="225"/>
        <v>0</v>
      </c>
      <c r="AF151">
        <f t="shared" si="226"/>
        <v>0</v>
      </c>
      <c r="AG151">
        <f t="shared" si="227"/>
        <v>0</v>
      </c>
      <c r="AH151">
        <f t="shared" si="228"/>
        <v>0</v>
      </c>
      <c r="AI151">
        <f t="shared" si="229"/>
        <v>0</v>
      </c>
      <c r="AL151">
        <f t="shared" si="230"/>
        <v>0</v>
      </c>
      <c r="AM151">
        <f t="shared" si="231"/>
        <v>0</v>
      </c>
      <c r="AN151">
        <f t="shared" si="232"/>
        <v>0</v>
      </c>
      <c r="AO151">
        <f t="shared" si="233"/>
        <v>0</v>
      </c>
      <c r="AP151">
        <f t="shared" si="234"/>
        <v>0</v>
      </c>
      <c r="AQ151">
        <f t="shared" si="235"/>
        <v>0</v>
      </c>
      <c r="AR151">
        <f t="shared" si="236"/>
        <v>0</v>
      </c>
      <c r="AS151">
        <f t="shared" si="237"/>
        <v>0</v>
      </c>
      <c r="AT151">
        <f t="shared" si="238"/>
        <v>0</v>
      </c>
      <c r="AU151">
        <f t="shared" si="239"/>
        <v>0</v>
      </c>
      <c r="AV151">
        <f t="shared" si="240"/>
        <v>0</v>
      </c>
      <c r="AW151">
        <f t="shared" si="241"/>
        <v>0</v>
      </c>
      <c r="AY151"/>
      <c r="BA151" s="192">
        <f t="shared" si="184"/>
        <v>11</v>
      </c>
      <c r="BB151" s="192">
        <f t="shared" si="185"/>
        <v>12</v>
      </c>
      <c r="BC151" s="192">
        <f t="shared" si="186"/>
        <v>1</v>
      </c>
      <c r="BD151" s="192">
        <f t="shared" si="187"/>
        <v>1</v>
      </c>
      <c r="BE151" s="192">
        <f t="shared" si="188"/>
        <v>1</v>
      </c>
      <c r="BF151" s="192">
        <f t="shared" si="189"/>
        <v>0</v>
      </c>
      <c r="BG151" s="192">
        <f t="shared" si="190"/>
        <v>0</v>
      </c>
      <c r="BH151" s="192">
        <f t="shared" si="191"/>
        <v>0</v>
      </c>
      <c r="BI151" s="192">
        <f t="shared" si="192"/>
        <v>0</v>
      </c>
      <c r="BJ151" s="192">
        <f t="shared" si="193"/>
        <v>0</v>
      </c>
      <c r="BK151" s="192">
        <f t="shared" si="194"/>
        <v>0</v>
      </c>
      <c r="BL151" s="192">
        <f t="shared" si="195"/>
        <v>0</v>
      </c>
      <c r="BM151" s="72"/>
      <c r="BN151" s="191">
        <v>0</v>
      </c>
      <c r="BO151" s="191">
        <v>0</v>
      </c>
      <c r="BP151" s="191">
        <v>0</v>
      </c>
      <c r="BQ151" s="191">
        <v>0</v>
      </c>
      <c r="BR151" s="191">
        <v>0</v>
      </c>
      <c r="BS151" s="191">
        <v>0</v>
      </c>
      <c r="BT151" s="191">
        <v>0</v>
      </c>
      <c r="BU151" s="191">
        <v>0</v>
      </c>
      <c r="BV151" s="191">
        <v>0</v>
      </c>
      <c r="BW151" s="191">
        <v>0</v>
      </c>
      <c r="BX151" s="191">
        <v>0</v>
      </c>
      <c r="BY151" s="191">
        <v>0</v>
      </c>
      <c r="CA151" s="190">
        <v>3</v>
      </c>
      <c r="CB151" s="190">
        <v>5</v>
      </c>
      <c r="CC151" s="190">
        <v>1</v>
      </c>
      <c r="CD151" s="190">
        <v>0</v>
      </c>
      <c r="CE151" s="190">
        <v>0</v>
      </c>
      <c r="CF151" s="190">
        <v>0</v>
      </c>
      <c r="CG151" s="190">
        <v>0</v>
      </c>
      <c r="CH151" s="190">
        <v>0</v>
      </c>
      <c r="CI151" s="190">
        <v>0</v>
      </c>
      <c r="CJ151" s="190">
        <v>0</v>
      </c>
      <c r="CK151" s="190">
        <v>0</v>
      </c>
      <c r="CL151" s="190">
        <v>0</v>
      </c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</row>
    <row r="152" spans="1:124" ht="13.5" thickBot="1" x14ac:dyDescent="0.35">
      <c r="A152" s="27" t="s">
        <v>43</v>
      </c>
      <c r="B152" s="195">
        <f t="shared" si="196"/>
        <v>27</v>
      </c>
      <c r="C152" s="201">
        <f t="shared" si="197"/>
        <v>0</v>
      </c>
      <c r="D152" s="195">
        <f t="shared" si="198"/>
        <v>19</v>
      </c>
      <c r="E152" s="201">
        <f t="shared" si="199"/>
        <v>0</v>
      </c>
      <c r="F152" s="195">
        <f t="shared" si="200"/>
        <v>2</v>
      </c>
      <c r="G152" s="201">
        <f t="shared" si="201"/>
        <v>0</v>
      </c>
      <c r="H152" s="195">
        <f t="shared" si="202"/>
        <v>0</v>
      </c>
      <c r="I152" s="201">
        <f t="shared" si="203"/>
        <v>0</v>
      </c>
      <c r="J152" s="195">
        <f t="shared" si="204"/>
        <v>0</v>
      </c>
      <c r="K152" s="201">
        <f t="shared" si="205"/>
        <v>0</v>
      </c>
      <c r="L152" s="195">
        <f t="shared" si="206"/>
        <v>0</v>
      </c>
      <c r="M152" s="201">
        <f t="shared" si="207"/>
        <v>0</v>
      </c>
      <c r="N152" s="195">
        <f t="shared" si="208"/>
        <v>0</v>
      </c>
      <c r="O152" s="201">
        <f t="shared" si="209"/>
        <v>0</v>
      </c>
      <c r="P152" s="195">
        <f t="shared" si="210"/>
        <v>0</v>
      </c>
      <c r="Q152" s="201">
        <f t="shared" si="211"/>
        <v>0</v>
      </c>
      <c r="R152" s="195">
        <f t="shared" si="212"/>
        <v>0</v>
      </c>
      <c r="S152" s="201">
        <f t="shared" si="213"/>
        <v>0</v>
      </c>
      <c r="T152" s="195">
        <f t="shared" si="215"/>
        <v>48</v>
      </c>
      <c r="U152" s="201">
        <f t="shared" si="214"/>
        <v>0</v>
      </c>
      <c r="V152" s="26"/>
      <c r="W152" s="4"/>
      <c r="X152">
        <f t="shared" si="218"/>
        <v>8</v>
      </c>
      <c r="Y152">
        <f t="shared" si="219"/>
        <v>5</v>
      </c>
      <c r="Z152">
        <f t="shared" si="220"/>
        <v>1</v>
      </c>
      <c r="AA152">
        <f t="shared" si="221"/>
        <v>0</v>
      </c>
      <c r="AB152">
        <f t="shared" si="222"/>
        <v>0</v>
      </c>
      <c r="AC152">
        <f t="shared" si="223"/>
        <v>0</v>
      </c>
      <c r="AD152">
        <f t="shared" si="224"/>
        <v>0</v>
      </c>
      <c r="AE152">
        <f t="shared" si="225"/>
        <v>0</v>
      </c>
      <c r="AF152">
        <f t="shared" si="226"/>
        <v>0</v>
      </c>
      <c r="AG152">
        <f t="shared" si="227"/>
        <v>0</v>
      </c>
      <c r="AH152">
        <f t="shared" si="228"/>
        <v>0</v>
      </c>
      <c r="AI152">
        <f t="shared" si="229"/>
        <v>0</v>
      </c>
      <c r="AL152">
        <f t="shared" si="230"/>
        <v>1</v>
      </c>
      <c r="AM152">
        <f t="shared" si="231"/>
        <v>0</v>
      </c>
      <c r="AN152">
        <f t="shared" si="232"/>
        <v>0</v>
      </c>
      <c r="AO152">
        <f t="shared" si="233"/>
        <v>0</v>
      </c>
      <c r="AP152">
        <f t="shared" si="234"/>
        <v>0</v>
      </c>
      <c r="AQ152">
        <f t="shared" si="235"/>
        <v>0</v>
      </c>
      <c r="AR152">
        <f t="shared" si="236"/>
        <v>0</v>
      </c>
      <c r="AS152">
        <f t="shared" si="237"/>
        <v>0</v>
      </c>
      <c r="AT152">
        <f t="shared" si="238"/>
        <v>0</v>
      </c>
      <c r="AU152">
        <f t="shared" si="239"/>
        <v>0</v>
      </c>
      <c r="AV152">
        <f t="shared" si="240"/>
        <v>0</v>
      </c>
      <c r="AW152">
        <f t="shared" si="241"/>
        <v>0</v>
      </c>
      <c r="AY152"/>
      <c r="BA152" s="192">
        <f t="shared" si="184"/>
        <v>11</v>
      </c>
      <c r="BB152" s="192">
        <f t="shared" si="185"/>
        <v>4</v>
      </c>
      <c r="BC152" s="192">
        <f t="shared" si="186"/>
        <v>0</v>
      </c>
      <c r="BD152" s="192">
        <f t="shared" si="187"/>
        <v>0</v>
      </c>
      <c r="BE152" s="192">
        <f t="shared" si="188"/>
        <v>0</v>
      </c>
      <c r="BF152" s="192">
        <f t="shared" si="189"/>
        <v>0</v>
      </c>
      <c r="BG152" s="192">
        <f t="shared" si="190"/>
        <v>0</v>
      </c>
      <c r="BH152" s="192">
        <f t="shared" si="191"/>
        <v>0</v>
      </c>
      <c r="BI152" s="192">
        <f t="shared" si="192"/>
        <v>0</v>
      </c>
      <c r="BJ152" s="192">
        <f t="shared" si="193"/>
        <v>0</v>
      </c>
      <c r="BK152" s="192">
        <f t="shared" si="194"/>
        <v>0</v>
      </c>
      <c r="BL152" s="192">
        <f t="shared" si="195"/>
        <v>0</v>
      </c>
      <c r="BM152" s="72"/>
      <c r="BN152" s="191">
        <v>0</v>
      </c>
      <c r="BO152" s="191">
        <v>0</v>
      </c>
      <c r="BP152" s="191">
        <v>0</v>
      </c>
      <c r="BQ152" s="191">
        <v>0</v>
      </c>
      <c r="BR152" s="191">
        <v>0</v>
      </c>
      <c r="BS152" s="191">
        <v>0</v>
      </c>
      <c r="BT152" s="191">
        <v>0</v>
      </c>
      <c r="BU152" s="191">
        <v>0</v>
      </c>
      <c r="BV152" s="191">
        <v>0</v>
      </c>
      <c r="BW152" s="191">
        <v>0</v>
      </c>
      <c r="BX152" s="191">
        <v>0</v>
      </c>
      <c r="BY152" s="191">
        <v>0</v>
      </c>
      <c r="CA152" s="190">
        <v>0</v>
      </c>
      <c r="CB152" s="190">
        <v>6</v>
      </c>
      <c r="CC152" s="190">
        <v>1</v>
      </c>
      <c r="CD152" s="190">
        <v>0</v>
      </c>
      <c r="CE152" s="190">
        <v>0</v>
      </c>
      <c r="CF152" s="190">
        <v>0</v>
      </c>
      <c r="CG152" s="190">
        <v>0</v>
      </c>
      <c r="CH152" s="190">
        <v>0</v>
      </c>
      <c r="CI152" s="190">
        <v>0</v>
      </c>
      <c r="CJ152" s="190">
        <v>0</v>
      </c>
      <c r="CK152" s="190">
        <v>0</v>
      </c>
      <c r="CL152" s="190">
        <v>0</v>
      </c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</row>
    <row r="153" spans="1:124" ht="13.5" thickBot="1" x14ac:dyDescent="0.35">
      <c r="A153" s="27" t="s">
        <v>44</v>
      </c>
      <c r="B153" s="195">
        <f t="shared" si="196"/>
        <v>23</v>
      </c>
      <c r="C153" s="201">
        <f t="shared" si="197"/>
        <v>1</v>
      </c>
      <c r="D153" s="195">
        <f t="shared" si="198"/>
        <v>31</v>
      </c>
      <c r="E153" s="201">
        <f t="shared" si="199"/>
        <v>0</v>
      </c>
      <c r="F153" s="195">
        <f t="shared" si="200"/>
        <v>3</v>
      </c>
      <c r="G153" s="201">
        <f t="shared" si="201"/>
        <v>0</v>
      </c>
      <c r="H153" s="195">
        <f t="shared" si="202"/>
        <v>0</v>
      </c>
      <c r="I153" s="201">
        <f t="shared" si="203"/>
        <v>0</v>
      </c>
      <c r="J153" s="195">
        <f t="shared" si="204"/>
        <v>0</v>
      </c>
      <c r="K153" s="201">
        <f t="shared" si="205"/>
        <v>0</v>
      </c>
      <c r="L153" s="195">
        <f t="shared" si="206"/>
        <v>0</v>
      </c>
      <c r="M153" s="201">
        <f t="shared" si="207"/>
        <v>0</v>
      </c>
      <c r="N153" s="195">
        <f t="shared" si="208"/>
        <v>0</v>
      </c>
      <c r="O153" s="201">
        <f t="shared" si="209"/>
        <v>0</v>
      </c>
      <c r="P153" s="195">
        <f t="shared" si="210"/>
        <v>0</v>
      </c>
      <c r="Q153" s="201">
        <f t="shared" si="211"/>
        <v>0</v>
      </c>
      <c r="R153" s="195">
        <f t="shared" si="212"/>
        <v>0</v>
      </c>
      <c r="S153" s="201">
        <f t="shared" si="213"/>
        <v>0</v>
      </c>
      <c r="T153" s="195">
        <f t="shared" si="215"/>
        <v>57</v>
      </c>
      <c r="U153" s="201">
        <f t="shared" si="214"/>
        <v>1</v>
      </c>
      <c r="V153" s="26"/>
      <c r="W153" s="4"/>
      <c r="X153">
        <f t="shared" si="218"/>
        <v>10</v>
      </c>
      <c r="Y153">
        <f t="shared" si="219"/>
        <v>13</v>
      </c>
      <c r="Z153">
        <f t="shared" si="220"/>
        <v>2</v>
      </c>
      <c r="AA153">
        <f t="shared" si="221"/>
        <v>0</v>
      </c>
      <c r="AB153">
        <f t="shared" si="222"/>
        <v>0</v>
      </c>
      <c r="AC153">
        <f t="shared" si="223"/>
        <v>0</v>
      </c>
      <c r="AD153">
        <f t="shared" si="224"/>
        <v>0</v>
      </c>
      <c r="AE153">
        <f t="shared" si="225"/>
        <v>0</v>
      </c>
      <c r="AF153">
        <f t="shared" si="226"/>
        <v>0</v>
      </c>
      <c r="AG153">
        <f t="shared" si="227"/>
        <v>0</v>
      </c>
      <c r="AH153">
        <f t="shared" si="228"/>
        <v>0</v>
      </c>
      <c r="AI153">
        <f t="shared" si="229"/>
        <v>0</v>
      </c>
      <c r="AL153">
        <f t="shared" si="230"/>
        <v>0</v>
      </c>
      <c r="AM153">
        <f t="shared" si="231"/>
        <v>0</v>
      </c>
      <c r="AN153">
        <f t="shared" si="232"/>
        <v>0</v>
      </c>
      <c r="AO153">
        <f t="shared" si="233"/>
        <v>0</v>
      </c>
      <c r="AP153">
        <f t="shared" si="234"/>
        <v>0</v>
      </c>
      <c r="AQ153">
        <f t="shared" si="235"/>
        <v>0</v>
      </c>
      <c r="AR153">
        <f t="shared" si="236"/>
        <v>0</v>
      </c>
      <c r="AS153">
        <f t="shared" si="237"/>
        <v>0</v>
      </c>
      <c r="AT153">
        <f t="shared" si="238"/>
        <v>0</v>
      </c>
      <c r="AU153">
        <f t="shared" si="239"/>
        <v>0</v>
      </c>
      <c r="AV153">
        <f t="shared" si="240"/>
        <v>0</v>
      </c>
      <c r="AW153">
        <f t="shared" si="241"/>
        <v>0</v>
      </c>
      <c r="AY153"/>
      <c r="AZ153" s="68" t="s">
        <v>82</v>
      </c>
      <c r="BA153" s="191">
        <f>BN147+CA147</f>
        <v>15</v>
      </c>
      <c r="BB153" s="191">
        <f t="shared" si="185"/>
        <v>7</v>
      </c>
      <c r="BC153" s="191">
        <f t="shared" si="186"/>
        <v>0</v>
      </c>
      <c r="BD153" s="191">
        <f t="shared" si="187"/>
        <v>0</v>
      </c>
      <c r="BE153" s="191">
        <f t="shared" si="188"/>
        <v>0</v>
      </c>
      <c r="BF153" s="191">
        <f t="shared" si="189"/>
        <v>0</v>
      </c>
      <c r="BG153" s="191">
        <f t="shared" si="190"/>
        <v>0</v>
      </c>
      <c r="BH153" s="191">
        <f t="shared" si="191"/>
        <v>0</v>
      </c>
      <c r="BI153" s="191">
        <f t="shared" si="192"/>
        <v>0</v>
      </c>
      <c r="BJ153" s="191">
        <f t="shared" si="193"/>
        <v>0</v>
      </c>
      <c r="BK153" s="191">
        <f t="shared" si="194"/>
        <v>0</v>
      </c>
      <c r="BL153" s="191">
        <f t="shared" si="195"/>
        <v>0</v>
      </c>
      <c r="BM153" s="72"/>
      <c r="BN153" s="191">
        <v>0</v>
      </c>
      <c r="BO153" s="191">
        <v>1</v>
      </c>
      <c r="BP153" s="191">
        <v>0</v>
      </c>
      <c r="BQ153" s="191">
        <v>0</v>
      </c>
      <c r="BR153" s="191">
        <v>0</v>
      </c>
      <c r="BS153" s="191">
        <v>0</v>
      </c>
      <c r="BT153" s="191">
        <v>0</v>
      </c>
      <c r="BU153" s="191">
        <v>0</v>
      </c>
      <c r="BV153" s="191">
        <v>0</v>
      </c>
      <c r="BW153" s="191">
        <v>0</v>
      </c>
      <c r="BX153" s="191">
        <v>0</v>
      </c>
      <c r="BY153" s="191">
        <v>0</v>
      </c>
      <c r="CA153" s="190">
        <v>1</v>
      </c>
      <c r="CB153" s="190">
        <v>2</v>
      </c>
      <c r="CC153" s="190">
        <v>0</v>
      </c>
      <c r="CD153" s="190">
        <v>0</v>
      </c>
      <c r="CE153" s="190">
        <v>0</v>
      </c>
      <c r="CF153" s="190">
        <v>0</v>
      </c>
      <c r="CG153" s="190">
        <v>0</v>
      </c>
      <c r="CH153" s="190">
        <v>0</v>
      </c>
      <c r="CI153" s="190">
        <v>0</v>
      </c>
      <c r="CJ153" s="190">
        <v>0</v>
      </c>
      <c r="CK153" s="190">
        <v>0</v>
      </c>
      <c r="CL153" s="190">
        <v>0</v>
      </c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</row>
    <row r="154" spans="1:124" ht="13" x14ac:dyDescent="0.3">
      <c r="A154" s="27" t="s">
        <v>45</v>
      </c>
      <c r="B154" s="195">
        <f t="shared" si="196"/>
        <v>36</v>
      </c>
      <c r="C154" s="201">
        <f t="shared" si="197"/>
        <v>2</v>
      </c>
      <c r="D154" s="195">
        <f t="shared" si="198"/>
        <v>42</v>
      </c>
      <c r="E154" s="201">
        <f t="shared" si="199"/>
        <v>0</v>
      </c>
      <c r="F154" s="195">
        <f t="shared" si="200"/>
        <v>5</v>
      </c>
      <c r="G154" s="201">
        <f t="shared" si="201"/>
        <v>0</v>
      </c>
      <c r="H154" s="195">
        <f t="shared" si="202"/>
        <v>1</v>
      </c>
      <c r="I154" s="201">
        <f t="shared" si="203"/>
        <v>0</v>
      </c>
      <c r="J154" s="195">
        <f t="shared" si="204"/>
        <v>0</v>
      </c>
      <c r="K154" s="201">
        <f t="shared" si="205"/>
        <v>0</v>
      </c>
      <c r="L154" s="195">
        <f t="shared" si="206"/>
        <v>0</v>
      </c>
      <c r="M154" s="201">
        <f t="shared" si="207"/>
        <v>0</v>
      </c>
      <c r="N154" s="195">
        <f t="shared" si="208"/>
        <v>0</v>
      </c>
      <c r="O154" s="201">
        <f t="shared" si="209"/>
        <v>0</v>
      </c>
      <c r="P154" s="195">
        <f t="shared" si="210"/>
        <v>0</v>
      </c>
      <c r="Q154" s="201">
        <f t="shared" si="211"/>
        <v>0</v>
      </c>
      <c r="R154" s="195">
        <f t="shared" si="212"/>
        <v>0</v>
      </c>
      <c r="S154" s="201">
        <f t="shared" si="213"/>
        <v>0</v>
      </c>
      <c r="T154" s="195">
        <f t="shared" ref="T154:T161" si="242">SUM(B154,D154,F154,H154,J154,L154,N154,P154,R154,)</f>
        <v>84</v>
      </c>
      <c r="U154" s="201">
        <f t="shared" ref="U154:U161" si="243">SUM(C154,E154,G154,I154,K154,M154,O154,Q154,S154)</f>
        <v>2</v>
      </c>
      <c r="V154" s="26"/>
      <c r="W154" s="4"/>
      <c r="X154">
        <f t="shared" si="218"/>
        <v>22</v>
      </c>
      <c r="Y154">
        <f t="shared" si="219"/>
        <v>8</v>
      </c>
      <c r="Z154">
        <f t="shared" si="220"/>
        <v>1</v>
      </c>
      <c r="AA154">
        <f t="shared" si="221"/>
        <v>0</v>
      </c>
      <c r="AB154">
        <f t="shared" si="222"/>
        <v>0</v>
      </c>
      <c r="AC154">
        <f t="shared" si="223"/>
        <v>0</v>
      </c>
      <c r="AD154">
        <f t="shared" si="224"/>
        <v>0</v>
      </c>
      <c r="AE154">
        <f t="shared" si="225"/>
        <v>0</v>
      </c>
      <c r="AF154">
        <f t="shared" si="226"/>
        <v>0</v>
      </c>
      <c r="AG154">
        <f t="shared" si="227"/>
        <v>0</v>
      </c>
      <c r="AH154">
        <f t="shared" si="228"/>
        <v>0</v>
      </c>
      <c r="AI154">
        <f t="shared" si="229"/>
        <v>0</v>
      </c>
      <c r="AL154">
        <f t="shared" si="230"/>
        <v>2</v>
      </c>
      <c r="AM154">
        <f t="shared" si="231"/>
        <v>0</v>
      </c>
      <c r="AN154">
        <f t="shared" si="232"/>
        <v>0</v>
      </c>
      <c r="AO154">
        <f t="shared" si="233"/>
        <v>0</v>
      </c>
      <c r="AP154">
        <f t="shared" si="234"/>
        <v>0</v>
      </c>
      <c r="AQ154">
        <f t="shared" si="235"/>
        <v>0</v>
      </c>
      <c r="AR154">
        <f t="shared" si="236"/>
        <v>0</v>
      </c>
      <c r="AS154">
        <f t="shared" si="237"/>
        <v>0</v>
      </c>
      <c r="AT154">
        <f t="shared" si="238"/>
        <v>0</v>
      </c>
      <c r="AU154">
        <f t="shared" si="239"/>
        <v>0</v>
      </c>
      <c r="AV154">
        <f t="shared" si="240"/>
        <v>0</v>
      </c>
      <c r="AW154">
        <f t="shared" si="241"/>
        <v>0</v>
      </c>
      <c r="AY154"/>
      <c r="BA154" s="191">
        <f t="shared" ref="BA154:BA162" si="244">BN148+CA148</f>
        <v>12</v>
      </c>
      <c r="BB154" s="191">
        <f t="shared" ref="BB154:BB162" si="245">BO148+CB148</f>
        <v>1</v>
      </c>
      <c r="BC154" s="191">
        <f t="shared" ref="BC154:BC162" si="246">BP148+CC148</f>
        <v>1</v>
      </c>
      <c r="BD154" s="191">
        <f t="shared" ref="BD154:BD162" si="247">BQ148+CD148</f>
        <v>1</v>
      </c>
      <c r="BE154" s="191">
        <f t="shared" ref="BE154:BE162" si="248">BR148+CE148</f>
        <v>0</v>
      </c>
      <c r="BF154" s="191">
        <f t="shared" ref="BF154:BF162" si="249">BS148+CF148</f>
        <v>0</v>
      </c>
      <c r="BG154" s="191">
        <f t="shared" ref="BG154:BG162" si="250">BT148+CG148</f>
        <v>0</v>
      </c>
      <c r="BH154" s="191">
        <f t="shared" ref="BH154:BH162" si="251">BU148+CH148</f>
        <v>0</v>
      </c>
      <c r="BI154" s="191">
        <f t="shared" ref="BI154:BI162" si="252">BV148+CI148</f>
        <v>0</v>
      </c>
      <c r="BJ154" s="191">
        <f t="shared" ref="BJ154:BJ162" si="253">BW148+CJ148</f>
        <v>0</v>
      </c>
      <c r="BK154" s="191">
        <f t="shared" ref="BK154:BK162" si="254">BX148+CK148</f>
        <v>0</v>
      </c>
      <c r="BL154" s="191">
        <f t="shared" ref="BL154:BL162" si="255">BY148+CL148</f>
        <v>0</v>
      </c>
      <c r="BM154" s="72"/>
      <c r="BN154" s="191">
        <v>0</v>
      </c>
      <c r="BO154" s="191">
        <v>0</v>
      </c>
      <c r="BP154" s="191">
        <v>0</v>
      </c>
      <c r="BQ154" s="191">
        <v>0</v>
      </c>
      <c r="BR154" s="191">
        <v>0</v>
      </c>
      <c r="BS154" s="191">
        <v>0</v>
      </c>
      <c r="BT154" s="191">
        <v>0</v>
      </c>
      <c r="BU154" s="191">
        <v>0</v>
      </c>
      <c r="BV154" s="191">
        <v>0</v>
      </c>
      <c r="BW154" s="191">
        <v>0</v>
      </c>
      <c r="BX154" s="191">
        <v>0</v>
      </c>
      <c r="BY154" s="191">
        <v>0</v>
      </c>
      <c r="CA154" s="190">
        <v>2</v>
      </c>
      <c r="CB154" s="190">
        <v>2</v>
      </c>
      <c r="CC154" s="190">
        <v>0</v>
      </c>
      <c r="CD154" s="190">
        <v>0</v>
      </c>
      <c r="CE154" s="190">
        <v>0</v>
      </c>
      <c r="CF154" s="190">
        <v>0</v>
      </c>
      <c r="CG154" s="190">
        <v>0</v>
      </c>
      <c r="CH154" s="190">
        <v>0</v>
      </c>
      <c r="CI154" s="190">
        <v>0</v>
      </c>
      <c r="CJ154" s="190">
        <v>0</v>
      </c>
      <c r="CK154" s="190">
        <v>0</v>
      </c>
      <c r="CL154" s="190">
        <v>0</v>
      </c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</row>
    <row r="155" spans="1:124" ht="13" x14ac:dyDescent="0.3">
      <c r="A155" s="27" t="s">
        <v>46</v>
      </c>
      <c r="B155" s="195">
        <f t="shared" ref="B155:B161" si="256">X164</f>
        <v>75</v>
      </c>
      <c r="C155" s="201">
        <f t="shared" ref="C155:C161" si="257">AL164</f>
        <v>0</v>
      </c>
      <c r="D155" s="195">
        <f t="shared" ref="D155:D161" si="258">Y164</f>
        <v>68</v>
      </c>
      <c r="E155" s="201">
        <f t="shared" ref="E155:E161" si="259">AM164</f>
        <v>0</v>
      </c>
      <c r="F155" s="195">
        <f t="shared" ref="F155:F161" si="260">Z164</f>
        <v>6</v>
      </c>
      <c r="G155" s="201">
        <f t="shared" ref="G155:G161" si="261">AN164</f>
        <v>0</v>
      </c>
      <c r="H155" s="195">
        <f t="shared" ref="H155:H161" si="262">AA164</f>
        <v>2</v>
      </c>
      <c r="I155" s="201">
        <f t="shared" ref="I155:I161" si="263">AO164</f>
        <v>0</v>
      </c>
      <c r="J155" s="195">
        <f t="shared" ref="J155:J161" si="264">AB164</f>
        <v>0</v>
      </c>
      <c r="K155" s="201">
        <f t="shared" ref="K155:K161" si="265">AP164</f>
        <v>0</v>
      </c>
      <c r="L155" s="195">
        <f t="shared" ref="L155:L161" si="266">AC164</f>
        <v>0</v>
      </c>
      <c r="M155" s="201">
        <f t="shared" ref="M155:M161" si="267">AQ164</f>
        <v>0</v>
      </c>
      <c r="N155" s="195">
        <f t="shared" ref="N155:N161" si="268">AD164</f>
        <v>0</v>
      </c>
      <c r="O155" s="201">
        <f t="shared" ref="O155:O161" si="269">AR164</f>
        <v>0</v>
      </c>
      <c r="P155" s="195">
        <f t="shared" ref="P155:P161" si="270">AE164</f>
        <v>0</v>
      </c>
      <c r="Q155" s="201">
        <f t="shared" ref="Q155:Q161" si="271">AS164</f>
        <v>0</v>
      </c>
      <c r="R155" s="195">
        <f t="shared" ref="R155:R161" si="272">SUM(AF164:AI164)</f>
        <v>0</v>
      </c>
      <c r="S155" s="201">
        <f t="shared" ref="S155:S161" si="273">SUM(AT164:AW164)</f>
        <v>0</v>
      </c>
      <c r="T155" s="195">
        <f t="shared" si="242"/>
        <v>151</v>
      </c>
      <c r="U155" s="201">
        <f t="shared" si="243"/>
        <v>0</v>
      </c>
      <c r="V155" s="26"/>
      <c r="W155" s="4"/>
      <c r="X155">
        <f t="shared" si="218"/>
        <v>17</v>
      </c>
      <c r="Y155">
        <f t="shared" si="219"/>
        <v>19</v>
      </c>
      <c r="Z155">
        <f t="shared" si="220"/>
        <v>0</v>
      </c>
      <c r="AA155">
        <f t="shared" si="221"/>
        <v>0</v>
      </c>
      <c r="AB155">
        <f t="shared" si="222"/>
        <v>0</v>
      </c>
      <c r="AC155">
        <f t="shared" si="223"/>
        <v>0</v>
      </c>
      <c r="AD155">
        <f t="shared" si="224"/>
        <v>0</v>
      </c>
      <c r="AE155">
        <f t="shared" si="225"/>
        <v>0</v>
      </c>
      <c r="AF155">
        <f t="shared" si="226"/>
        <v>0</v>
      </c>
      <c r="AG155">
        <f t="shared" si="227"/>
        <v>0</v>
      </c>
      <c r="AH155">
        <f t="shared" si="228"/>
        <v>0</v>
      </c>
      <c r="AI155">
        <f t="shared" si="229"/>
        <v>0</v>
      </c>
      <c r="AL155">
        <f t="shared" si="230"/>
        <v>0</v>
      </c>
      <c r="AM155">
        <f t="shared" si="231"/>
        <v>0</v>
      </c>
      <c r="AN155">
        <f t="shared" si="232"/>
        <v>0</v>
      </c>
      <c r="AO155">
        <f t="shared" si="233"/>
        <v>0</v>
      </c>
      <c r="AP155">
        <f t="shared" si="234"/>
        <v>0</v>
      </c>
      <c r="AQ155">
        <f t="shared" si="235"/>
        <v>0</v>
      </c>
      <c r="AR155">
        <f t="shared" si="236"/>
        <v>0</v>
      </c>
      <c r="AS155">
        <f t="shared" si="237"/>
        <v>0</v>
      </c>
      <c r="AT155">
        <f t="shared" si="238"/>
        <v>0</v>
      </c>
      <c r="AU155">
        <f t="shared" si="239"/>
        <v>0</v>
      </c>
      <c r="AV155">
        <f t="shared" si="240"/>
        <v>0</v>
      </c>
      <c r="AW155">
        <f t="shared" si="241"/>
        <v>0</v>
      </c>
      <c r="AY155"/>
      <c r="BA155" s="191">
        <f t="shared" si="244"/>
        <v>3</v>
      </c>
      <c r="BB155" s="191">
        <f t="shared" si="245"/>
        <v>4</v>
      </c>
      <c r="BC155" s="191">
        <f t="shared" si="246"/>
        <v>2</v>
      </c>
      <c r="BD155" s="191">
        <f t="shared" si="247"/>
        <v>0</v>
      </c>
      <c r="BE155" s="191">
        <f t="shared" si="248"/>
        <v>0</v>
      </c>
      <c r="BF155" s="191">
        <f t="shared" si="249"/>
        <v>0</v>
      </c>
      <c r="BG155" s="191">
        <f t="shared" si="250"/>
        <v>0</v>
      </c>
      <c r="BH155" s="191">
        <f t="shared" si="251"/>
        <v>0</v>
      </c>
      <c r="BI155" s="191">
        <f t="shared" si="252"/>
        <v>0</v>
      </c>
      <c r="BJ155" s="191">
        <f t="shared" si="253"/>
        <v>0</v>
      </c>
      <c r="BK155" s="191">
        <f t="shared" si="254"/>
        <v>0</v>
      </c>
      <c r="BL155" s="191">
        <f t="shared" si="255"/>
        <v>0</v>
      </c>
      <c r="BM155" s="72"/>
      <c r="BN155" s="191">
        <v>0</v>
      </c>
      <c r="BO155" s="191">
        <v>0</v>
      </c>
      <c r="BP155" s="191">
        <v>0</v>
      </c>
      <c r="BQ155" s="191">
        <v>0</v>
      </c>
      <c r="BR155" s="191">
        <v>0</v>
      </c>
      <c r="BS155" s="191">
        <v>0</v>
      </c>
      <c r="BT155" s="191">
        <v>0</v>
      </c>
      <c r="BU155" s="191">
        <v>0</v>
      </c>
      <c r="BV155" s="191">
        <v>0</v>
      </c>
      <c r="BW155" s="191">
        <v>0</v>
      </c>
      <c r="BX155" s="191">
        <v>0</v>
      </c>
      <c r="BY155" s="191">
        <v>0</v>
      </c>
      <c r="CA155" s="190">
        <v>2</v>
      </c>
      <c r="CB155" s="190">
        <v>4</v>
      </c>
      <c r="CC155" s="190">
        <v>0</v>
      </c>
      <c r="CD155" s="190">
        <v>0</v>
      </c>
      <c r="CE155" s="190">
        <v>0</v>
      </c>
      <c r="CF155" s="190">
        <v>0</v>
      </c>
      <c r="CG155" s="190">
        <v>0</v>
      </c>
      <c r="CH155" s="190">
        <v>0</v>
      </c>
      <c r="CI155" s="190">
        <v>0</v>
      </c>
      <c r="CJ155" s="190">
        <v>0</v>
      </c>
      <c r="CK155" s="190">
        <v>0</v>
      </c>
      <c r="CL155" s="190">
        <v>0</v>
      </c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</row>
    <row r="156" spans="1:124" ht="13" x14ac:dyDescent="0.3">
      <c r="A156" s="27" t="s">
        <v>47</v>
      </c>
      <c r="B156" s="195">
        <f t="shared" si="256"/>
        <v>79</v>
      </c>
      <c r="C156" s="201">
        <f t="shared" si="257"/>
        <v>1</v>
      </c>
      <c r="D156" s="195">
        <f t="shared" si="258"/>
        <v>53</v>
      </c>
      <c r="E156" s="201">
        <f t="shared" si="259"/>
        <v>0</v>
      </c>
      <c r="F156" s="195">
        <f t="shared" si="260"/>
        <v>4</v>
      </c>
      <c r="G156" s="201">
        <f t="shared" si="261"/>
        <v>0</v>
      </c>
      <c r="H156" s="195">
        <f t="shared" si="262"/>
        <v>0</v>
      </c>
      <c r="I156" s="201">
        <f t="shared" si="263"/>
        <v>0</v>
      </c>
      <c r="J156" s="195">
        <f t="shared" si="264"/>
        <v>0</v>
      </c>
      <c r="K156" s="201">
        <f t="shared" si="265"/>
        <v>0</v>
      </c>
      <c r="L156" s="195">
        <f t="shared" si="266"/>
        <v>0</v>
      </c>
      <c r="M156" s="201">
        <f t="shared" si="267"/>
        <v>0</v>
      </c>
      <c r="N156" s="195">
        <f t="shared" si="268"/>
        <v>0</v>
      </c>
      <c r="O156" s="201">
        <f t="shared" si="269"/>
        <v>0</v>
      </c>
      <c r="P156" s="195">
        <f t="shared" si="270"/>
        <v>0</v>
      </c>
      <c r="Q156" s="201">
        <f t="shared" si="271"/>
        <v>0</v>
      </c>
      <c r="R156" s="195">
        <f t="shared" si="272"/>
        <v>0</v>
      </c>
      <c r="S156" s="201">
        <f t="shared" si="273"/>
        <v>0</v>
      </c>
      <c r="T156" s="195">
        <f t="shared" si="242"/>
        <v>136</v>
      </c>
      <c r="U156" s="201">
        <f t="shared" si="243"/>
        <v>1</v>
      </c>
      <c r="V156" s="26"/>
      <c r="W156" s="4"/>
      <c r="X156">
        <f t="shared" si="218"/>
        <v>30</v>
      </c>
      <c r="Y156">
        <f t="shared" si="219"/>
        <v>34</v>
      </c>
      <c r="Z156">
        <f t="shared" si="220"/>
        <v>1</v>
      </c>
      <c r="AA156">
        <f t="shared" si="221"/>
        <v>0</v>
      </c>
      <c r="AB156">
        <f t="shared" si="222"/>
        <v>0</v>
      </c>
      <c r="AC156">
        <f t="shared" si="223"/>
        <v>0</v>
      </c>
      <c r="AD156">
        <f t="shared" si="224"/>
        <v>0</v>
      </c>
      <c r="AE156">
        <f t="shared" si="225"/>
        <v>0</v>
      </c>
      <c r="AF156">
        <f t="shared" si="226"/>
        <v>0</v>
      </c>
      <c r="AG156">
        <f t="shared" si="227"/>
        <v>0</v>
      </c>
      <c r="AH156">
        <f t="shared" si="228"/>
        <v>0</v>
      </c>
      <c r="AI156">
        <f t="shared" si="229"/>
        <v>0</v>
      </c>
      <c r="AL156">
        <f t="shared" si="230"/>
        <v>1</v>
      </c>
      <c r="AM156">
        <f t="shared" si="231"/>
        <v>1</v>
      </c>
      <c r="AN156">
        <f t="shared" si="232"/>
        <v>0</v>
      </c>
      <c r="AO156">
        <f t="shared" si="233"/>
        <v>0</v>
      </c>
      <c r="AP156">
        <f t="shared" si="234"/>
        <v>0</v>
      </c>
      <c r="AQ156">
        <f t="shared" si="235"/>
        <v>0</v>
      </c>
      <c r="AR156">
        <f t="shared" si="236"/>
        <v>0</v>
      </c>
      <c r="AS156">
        <f t="shared" si="237"/>
        <v>0</v>
      </c>
      <c r="AT156">
        <f t="shared" si="238"/>
        <v>0</v>
      </c>
      <c r="AU156">
        <f t="shared" si="239"/>
        <v>0</v>
      </c>
      <c r="AV156">
        <f t="shared" si="240"/>
        <v>0</v>
      </c>
      <c r="AW156">
        <f t="shared" si="241"/>
        <v>0</v>
      </c>
      <c r="AY156"/>
      <c r="BA156" s="191">
        <f t="shared" si="244"/>
        <v>7</v>
      </c>
      <c r="BB156" s="191">
        <f t="shared" si="245"/>
        <v>10</v>
      </c>
      <c r="BC156" s="191">
        <f t="shared" si="246"/>
        <v>1</v>
      </c>
      <c r="BD156" s="191">
        <f t="shared" si="247"/>
        <v>0</v>
      </c>
      <c r="BE156" s="191">
        <f t="shared" si="248"/>
        <v>0</v>
      </c>
      <c r="BF156" s="191">
        <f t="shared" si="249"/>
        <v>0</v>
      </c>
      <c r="BG156" s="191">
        <f t="shared" si="250"/>
        <v>0</v>
      </c>
      <c r="BH156" s="191">
        <f t="shared" si="251"/>
        <v>0</v>
      </c>
      <c r="BI156" s="191">
        <f t="shared" si="252"/>
        <v>0</v>
      </c>
      <c r="BJ156" s="191">
        <f t="shared" si="253"/>
        <v>0</v>
      </c>
      <c r="BK156" s="191">
        <f t="shared" si="254"/>
        <v>0</v>
      </c>
      <c r="BL156" s="191">
        <f t="shared" si="255"/>
        <v>0</v>
      </c>
      <c r="BM156" s="72"/>
      <c r="BN156" s="191">
        <v>0</v>
      </c>
      <c r="BO156" s="191">
        <v>0</v>
      </c>
      <c r="BP156" s="191">
        <v>0</v>
      </c>
      <c r="BQ156" s="191">
        <v>0</v>
      </c>
      <c r="BR156" s="191">
        <v>0</v>
      </c>
      <c r="BS156" s="191">
        <v>0</v>
      </c>
      <c r="BT156" s="191">
        <v>0</v>
      </c>
      <c r="BU156" s="191">
        <v>0</v>
      </c>
      <c r="BV156" s="191">
        <v>0</v>
      </c>
      <c r="BW156" s="191">
        <v>0</v>
      </c>
      <c r="BX156" s="191">
        <v>0</v>
      </c>
      <c r="BY156" s="191">
        <v>0</v>
      </c>
      <c r="CA156" s="190">
        <v>29</v>
      </c>
      <c r="CB156" s="190">
        <v>14</v>
      </c>
      <c r="CC156" s="190">
        <v>2</v>
      </c>
      <c r="CD156" s="190">
        <v>0</v>
      </c>
      <c r="CE156" s="190">
        <v>0</v>
      </c>
      <c r="CF156" s="190">
        <v>0</v>
      </c>
      <c r="CG156" s="190">
        <v>0</v>
      </c>
      <c r="CH156" s="190">
        <v>0</v>
      </c>
      <c r="CI156" s="190">
        <v>0</v>
      </c>
      <c r="CJ156" s="190">
        <v>0</v>
      </c>
      <c r="CK156" s="190">
        <v>0</v>
      </c>
      <c r="CL156" s="190">
        <v>0</v>
      </c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</row>
    <row r="157" spans="1:124" ht="13" x14ac:dyDescent="0.3">
      <c r="A157" s="27" t="s">
        <v>48</v>
      </c>
      <c r="B157" s="195">
        <f t="shared" si="256"/>
        <v>37</v>
      </c>
      <c r="C157" s="201">
        <f t="shared" si="257"/>
        <v>0</v>
      </c>
      <c r="D157" s="195">
        <f t="shared" si="258"/>
        <v>49</v>
      </c>
      <c r="E157" s="201">
        <f t="shared" si="259"/>
        <v>0</v>
      </c>
      <c r="F157" s="195">
        <f t="shared" si="260"/>
        <v>6</v>
      </c>
      <c r="G157" s="201">
        <f t="shared" si="261"/>
        <v>0</v>
      </c>
      <c r="H157" s="195">
        <f t="shared" si="262"/>
        <v>0</v>
      </c>
      <c r="I157" s="201">
        <f t="shared" si="263"/>
        <v>0</v>
      </c>
      <c r="J157" s="195">
        <f t="shared" si="264"/>
        <v>0</v>
      </c>
      <c r="K157" s="201">
        <f t="shared" si="265"/>
        <v>0</v>
      </c>
      <c r="L157" s="195">
        <f t="shared" si="266"/>
        <v>0</v>
      </c>
      <c r="M157" s="201">
        <f t="shared" si="267"/>
        <v>0</v>
      </c>
      <c r="N157" s="195">
        <f t="shared" si="268"/>
        <v>0</v>
      </c>
      <c r="O157" s="201">
        <f t="shared" si="269"/>
        <v>0</v>
      </c>
      <c r="P157" s="195">
        <f t="shared" si="270"/>
        <v>0</v>
      </c>
      <c r="Q157" s="201">
        <f t="shared" si="271"/>
        <v>0</v>
      </c>
      <c r="R157" s="195">
        <f t="shared" si="272"/>
        <v>0</v>
      </c>
      <c r="S157" s="201">
        <f t="shared" si="273"/>
        <v>0</v>
      </c>
      <c r="T157" s="195">
        <f t="shared" si="242"/>
        <v>92</v>
      </c>
      <c r="U157" s="201">
        <f t="shared" si="243"/>
        <v>0</v>
      </c>
      <c r="V157" s="26"/>
      <c r="W157" s="4"/>
      <c r="X157">
        <f t="shared" si="218"/>
        <v>25</v>
      </c>
      <c r="Y157">
        <f t="shared" si="219"/>
        <v>16</v>
      </c>
      <c r="Z157">
        <f t="shared" si="220"/>
        <v>6</v>
      </c>
      <c r="AA157">
        <f t="shared" si="221"/>
        <v>0</v>
      </c>
      <c r="AB157">
        <f t="shared" si="222"/>
        <v>0</v>
      </c>
      <c r="AC157">
        <f t="shared" si="223"/>
        <v>0</v>
      </c>
      <c r="AD157">
        <f t="shared" si="224"/>
        <v>0</v>
      </c>
      <c r="AE157">
        <f t="shared" si="225"/>
        <v>0</v>
      </c>
      <c r="AF157">
        <f t="shared" si="226"/>
        <v>0</v>
      </c>
      <c r="AG157">
        <f t="shared" si="227"/>
        <v>0</v>
      </c>
      <c r="AH157">
        <f t="shared" si="228"/>
        <v>0</v>
      </c>
      <c r="AI157">
        <f t="shared" si="229"/>
        <v>0</v>
      </c>
      <c r="AL157">
        <f t="shared" si="230"/>
        <v>2</v>
      </c>
      <c r="AM157">
        <f t="shared" si="231"/>
        <v>1</v>
      </c>
      <c r="AN157">
        <f t="shared" si="232"/>
        <v>0</v>
      </c>
      <c r="AO157">
        <f t="shared" si="233"/>
        <v>0</v>
      </c>
      <c r="AP157">
        <f t="shared" si="234"/>
        <v>0</v>
      </c>
      <c r="AQ157">
        <f t="shared" si="235"/>
        <v>0</v>
      </c>
      <c r="AR157">
        <f t="shared" si="236"/>
        <v>0</v>
      </c>
      <c r="AS157">
        <f t="shared" si="237"/>
        <v>0</v>
      </c>
      <c r="AT157">
        <f t="shared" si="238"/>
        <v>0</v>
      </c>
      <c r="AU157">
        <f t="shared" si="239"/>
        <v>0</v>
      </c>
      <c r="AV157">
        <f t="shared" si="240"/>
        <v>0</v>
      </c>
      <c r="AW157">
        <f t="shared" si="241"/>
        <v>0</v>
      </c>
      <c r="AY157"/>
      <c r="BA157" s="191">
        <f t="shared" si="244"/>
        <v>3</v>
      </c>
      <c r="BB157" s="191">
        <f t="shared" si="245"/>
        <v>5</v>
      </c>
      <c r="BC157" s="191">
        <f t="shared" si="246"/>
        <v>1</v>
      </c>
      <c r="BD157" s="191">
        <f t="shared" si="247"/>
        <v>0</v>
      </c>
      <c r="BE157" s="191">
        <f t="shared" si="248"/>
        <v>0</v>
      </c>
      <c r="BF157" s="191">
        <f t="shared" si="249"/>
        <v>0</v>
      </c>
      <c r="BG157" s="191">
        <f t="shared" si="250"/>
        <v>0</v>
      </c>
      <c r="BH157" s="191">
        <f t="shared" si="251"/>
        <v>0</v>
      </c>
      <c r="BI157" s="191">
        <f t="shared" si="252"/>
        <v>0</v>
      </c>
      <c r="BJ157" s="191">
        <f t="shared" si="253"/>
        <v>0</v>
      </c>
      <c r="BK157" s="191">
        <f t="shared" si="254"/>
        <v>0</v>
      </c>
      <c r="BL157" s="191">
        <f t="shared" si="255"/>
        <v>0</v>
      </c>
      <c r="BM157" s="72"/>
      <c r="BN157" s="191">
        <v>1</v>
      </c>
      <c r="BO157" s="191">
        <v>0</v>
      </c>
      <c r="BP157" s="191">
        <v>0</v>
      </c>
      <c r="BQ157" s="191">
        <v>0</v>
      </c>
      <c r="BR157" s="191">
        <v>0</v>
      </c>
      <c r="BS157" s="191">
        <v>0</v>
      </c>
      <c r="BT157" s="191">
        <v>0</v>
      </c>
      <c r="BU157" s="191">
        <v>0</v>
      </c>
      <c r="BV157" s="191">
        <v>0</v>
      </c>
      <c r="BW157" s="191">
        <v>0</v>
      </c>
      <c r="BX157" s="191">
        <v>0</v>
      </c>
      <c r="BY157" s="191">
        <v>0</v>
      </c>
      <c r="CA157" s="190">
        <v>21</v>
      </c>
      <c r="CB157" s="190">
        <v>12</v>
      </c>
      <c r="CC157" s="190">
        <v>2</v>
      </c>
      <c r="CD157" s="190">
        <v>0</v>
      </c>
      <c r="CE157" s="190">
        <v>0</v>
      </c>
      <c r="CF157" s="190">
        <v>0</v>
      </c>
      <c r="CG157" s="190">
        <v>0</v>
      </c>
      <c r="CH157" s="190">
        <v>0</v>
      </c>
      <c r="CI157" s="190">
        <v>0</v>
      </c>
      <c r="CJ157" s="190">
        <v>0</v>
      </c>
      <c r="CK157" s="190">
        <v>0</v>
      </c>
      <c r="CL157" s="190">
        <v>0</v>
      </c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</row>
    <row r="158" spans="1:124" ht="13" x14ac:dyDescent="0.3">
      <c r="A158" s="27" t="s">
        <v>49</v>
      </c>
      <c r="B158" s="195">
        <f t="shared" si="256"/>
        <v>20</v>
      </c>
      <c r="C158" s="201">
        <f t="shared" si="257"/>
        <v>1</v>
      </c>
      <c r="D158" s="195">
        <f t="shared" si="258"/>
        <v>25</v>
      </c>
      <c r="E158" s="201">
        <f t="shared" si="259"/>
        <v>0</v>
      </c>
      <c r="F158" s="195">
        <f t="shared" si="260"/>
        <v>5</v>
      </c>
      <c r="G158" s="201">
        <f t="shared" si="261"/>
        <v>0</v>
      </c>
      <c r="H158" s="195">
        <f t="shared" si="262"/>
        <v>1</v>
      </c>
      <c r="I158" s="201">
        <f t="shared" si="263"/>
        <v>0</v>
      </c>
      <c r="J158" s="195">
        <f t="shared" si="264"/>
        <v>0</v>
      </c>
      <c r="K158" s="201">
        <f t="shared" si="265"/>
        <v>0</v>
      </c>
      <c r="L158" s="195">
        <f t="shared" si="266"/>
        <v>0</v>
      </c>
      <c r="M158" s="201">
        <f t="shared" si="267"/>
        <v>0</v>
      </c>
      <c r="N158" s="195">
        <f t="shared" si="268"/>
        <v>0</v>
      </c>
      <c r="O158" s="201">
        <f t="shared" si="269"/>
        <v>0</v>
      </c>
      <c r="P158" s="195">
        <f t="shared" si="270"/>
        <v>0</v>
      </c>
      <c r="Q158" s="201">
        <f t="shared" si="271"/>
        <v>0</v>
      </c>
      <c r="R158" s="195">
        <f t="shared" si="272"/>
        <v>0</v>
      </c>
      <c r="S158" s="201">
        <f t="shared" si="273"/>
        <v>0</v>
      </c>
      <c r="T158" s="195">
        <f t="shared" si="242"/>
        <v>51</v>
      </c>
      <c r="U158" s="201">
        <f t="shared" si="243"/>
        <v>1</v>
      </c>
      <c r="V158" s="26"/>
      <c r="W158" s="4"/>
      <c r="X158">
        <f t="shared" si="218"/>
        <v>26</v>
      </c>
      <c r="Y158">
        <f t="shared" si="219"/>
        <v>16</v>
      </c>
      <c r="Z158">
        <f t="shared" si="220"/>
        <v>3</v>
      </c>
      <c r="AA158">
        <f t="shared" si="221"/>
        <v>1</v>
      </c>
      <c r="AB158">
        <f t="shared" si="222"/>
        <v>0</v>
      </c>
      <c r="AC158">
        <f t="shared" si="223"/>
        <v>0</v>
      </c>
      <c r="AD158">
        <f t="shared" si="224"/>
        <v>0</v>
      </c>
      <c r="AE158">
        <f t="shared" si="225"/>
        <v>0</v>
      </c>
      <c r="AF158">
        <f t="shared" si="226"/>
        <v>0</v>
      </c>
      <c r="AG158">
        <f t="shared" si="227"/>
        <v>0</v>
      </c>
      <c r="AH158">
        <f t="shared" si="228"/>
        <v>0</v>
      </c>
      <c r="AI158">
        <f t="shared" si="229"/>
        <v>0</v>
      </c>
      <c r="AL158">
        <f t="shared" si="230"/>
        <v>2</v>
      </c>
      <c r="AM158">
        <f t="shared" si="231"/>
        <v>0</v>
      </c>
      <c r="AN158">
        <f t="shared" si="232"/>
        <v>0</v>
      </c>
      <c r="AO158">
        <f t="shared" si="233"/>
        <v>0</v>
      </c>
      <c r="AP158">
        <f t="shared" si="234"/>
        <v>0</v>
      </c>
      <c r="AQ158">
        <f t="shared" si="235"/>
        <v>0</v>
      </c>
      <c r="AR158">
        <f t="shared" si="236"/>
        <v>0</v>
      </c>
      <c r="AS158">
        <f t="shared" si="237"/>
        <v>0</v>
      </c>
      <c r="AT158">
        <f t="shared" si="238"/>
        <v>0</v>
      </c>
      <c r="AU158">
        <f t="shared" si="239"/>
        <v>0</v>
      </c>
      <c r="AV158">
        <f t="shared" si="240"/>
        <v>0</v>
      </c>
      <c r="AW158">
        <f t="shared" si="241"/>
        <v>0</v>
      </c>
      <c r="AY158"/>
      <c r="BA158" s="191">
        <f t="shared" si="244"/>
        <v>0</v>
      </c>
      <c r="BB158" s="191">
        <f t="shared" si="245"/>
        <v>6</v>
      </c>
      <c r="BC158" s="191">
        <f t="shared" si="246"/>
        <v>1</v>
      </c>
      <c r="BD158" s="191">
        <f t="shared" si="247"/>
        <v>0</v>
      </c>
      <c r="BE158" s="191">
        <f t="shared" si="248"/>
        <v>0</v>
      </c>
      <c r="BF158" s="191">
        <f t="shared" si="249"/>
        <v>0</v>
      </c>
      <c r="BG158" s="191">
        <f t="shared" si="250"/>
        <v>0</v>
      </c>
      <c r="BH158" s="191">
        <f t="shared" si="251"/>
        <v>0</v>
      </c>
      <c r="BI158" s="191">
        <f t="shared" si="252"/>
        <v>0</v>
      </c>
      <c r="BJ158" s="191">
        <f t="shared" si="253"/>
        <v>0</v>
      </c>
      <c r="BK158" s="191">
        <f t="shared" si="254"/>
        <v>0</v>
      </c>
      <c r="BL158" s="191">
        <f t="shared" si="255"/>
        <v>0</v>
      </c>
      <c r="BM158" s="72"/>
      <c r="BN158" s="191">
        <v>0</v>
      </c>
      <c r="BO158" s="191">
        <v>1</v>
      </c>
      <c r="BP158" s="191">
        <v>0</v>
      </c>
      <c r="BQ158" s="191">
        <v>0</v>
      </c>
      <c r="BR158" s="191">
        <v>0</v>
      </c>
      <c r="BS158" s="191">
        <v>0</v>
      </c>
      <c r="BT158" s="191">
        <v>0</v>
      </c>
      <c r="BU158" s="191">
        <v>0</v>
      </c>
      <c r="BV158" s="191">
        <v>0</v>
      </c>
      <c r="BW158" s="191">
        <v>0</v>
      </c>
      <c r="BX158" s="191">
        <v>0</v>
      </c>
      <c r="BY158" s="191">
        <v>0</v>
      </c>
      <c r="CA158" s="190">
        <v>28</v>
      </c>
      <c r="CB158" s="190">
        <v>29</v>
      </c>
      <c r="CC158" s="190">
        <v>2</v>
      </c>
      <c r="CD158" s="190">
        <v>0</v>
      </c>
      <c r="CE158" s="190">
        <v>0</v>
      </c>
      <c r="CF158" s="190">
        <v>0</v>
      </c>
      <c r="CG158" s="190">
        <v>0</v>
      </c>
      <c r="CH158" s="190">
        <v>0</v>
      </c>
      <c r="CI158" s="190">
        <v>0</v>
      </c>
      <c r="CJ158" s="190">
        <v>0</v>
      </c>
      <c r="CK158" s="190">
        <v>0</v>
      </c>
      <c r="CL158" s="190">
        <v>0</v>
      </c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</row>
    <row r="159" spans="1:124" ht="13" x14ac:dyDescent="0.3">
      <c r="A159" s="27" t="s">
        <v>50</v>
      </c>
      <c r="B159" s="195">
        <f t="shared" si="256"/>
        <v>14</v>
      </c>
      <c r="C159" s="201">
        <f t="shared" si="257"/>
        <v>1</v>
      </c>
      <c r="D159" s="195">
        <f t="shared" si="258"/>
        <v>14</v>
      </c>
      <c r="E159" s="201">
        <f t="shared" si="259"/>
        <v>0</v>
      </c>
      <c r="F159" s="195">
        <f t="shared" si="260"/>
        <v>3</v>
      </c>
      <c r="G159" s="201">
        <f t="shared" si="261"/>
        <v>0</v>
      </c>
      <c r="H159" s="195">
        <f t="shared" si="262"/>
        <v>0</v>
      </c>
      <c r="I159" s="201">
        <f t="shared" si="263"/>
        <v>0</v>
      </c>
      <c r="J159" s="195">
        <f t="shared" si="264"/>
        <v>0</v>
      </c>
      <c r="K159" s="201">
        <f t="shared" si="265"/>
        <v>0</v>
      </c>
      <c r="L159" s="195">
        <f t="shared" si="266"/>
        <v>0</v>
      </c>
      <c r="M159" s="201">
        <f t="shared" si="267"/>
        <v>0</v>
      </c>
      <c r="N159" s="195">
        <f t="shared" si="268"/>
        <v>0</v>
      </c>
      <c r="O159" s="201">
        <f t="shared" si="269"/>
        <v>0</v>
      </c>
      <c r="P159" s="195">
        <f t="shared" si="270"/>
        <v>0</v>
      </c>
      <c r="Q159" s="201">
        <f t="shared" si="271"/>
        <v>0</v>
      </c>
      <c r="R159" s="195">
        <f t="shared" si="272"/>
        <v>0</v>
      </c>
      <c r="S159" s="201">
        <f t="shared" si="273"/>
        <v>0</v>
      </c>
      <c r="T159" s="195">
        <f t="shared" si="242"/>
        <v>31</v>
      </c>
      <c r="U159" s="201">
        <f t="shared" si="243"/>
        <v>1</v>
      </c>
      <c r="V159" s="26"/>
      <c r="W159" s="4"/>
      <c r="X159">
        <f t="shared" si="218"/>
        <v>23</v>
      </c>
      <c r="Y159">
        <f t="shared" si="219"/>
        <v>15</v>
      </c>
      <c r="Z159">
        <f t="shared" si="220"/>
        <v>3</v>
      </c>
      <c r="AA159">
        <f t="shared" si="221"/>
        <v>0</v>
      </c>
      <c r="AB159">
        <f t="shared" si="222"/>
        <v>0</v>
      </c>
      <c r="AC159">
        <f t="shared" si="223"/>
        <v>0</v>
      </c>
      <c r="AD159">
        <f t="shared" si="224"/>
        <v>0</v>
      </c>
      <c r="AE159">
        <f t="shared" si="225"/>
        <v>0</v>
      </c>
      <c r="AF159">
        <f t="shared" si="226"/>
        <v>0</v>
      </c>
      <c r="AG159">
        <f t="shared" si="227"/>
        <v>0</v>
      </c>
      <c r="AH159">
        <f t="shared" si="228"/>
        <v>0</v>
      </c>
      <c r="AI159">
        <f t="shared" si="229"/>
        <v>0</v>
      </c>
      <c r="AL159">
        <f t="shared" si="230"/>
        <v>2</v>
      </c>
      <c r="AM159">
        <f t="shared" si="231"/>
        <v>0</v>
      </c>
      <c r="AN159">
        <f t="shared" si="232"/>
        <v>0</v>
      </c>
      <c r="AO159">
        <f t="shared" si="233"/>
        <v>0</v>
      </c>
      <c r="AP159">
        <f t="shared" si="234"/>
        <v>0</v>
      </c>
      <c r="AQ159">
        <f t="shared" si="235"/>
        <v>0</v>
      </c>
      <c r="AR159">
        <f t="shared" si="236"/>
        <v>0</v>
      </c>
      <c r="AS159">
        <f t="shared" si="237"/>
        <v>0</v>
      </c>
      <c r="AT159">
        <f t="shared" si="238"/>
        <v>0</v>
      </c>
      <c r="AU159">
        <f t="shared" si="239"/>
        <v>0</v>
      </c>
      <c r="AV159">
        <f t="shared" si="240"/>
        <v>0</v>
      </c>
      <c r="AW159">
        <f t="shared" si="241"/>
        <v>0</v>
      </c>
      <c r="AY159"/>
      <c r="BA159" s="191">
        <f t="shared" si="244"/>
        <v>1</v>
      </c>
      <c r="BB159" s="191">
        <f t="shared" si="245"/>
        <v>3</v>
      </c>
      <c r="BC159" s="191">
        <f t="shared" si="246"/>
        <v>0</v>
      </c>
      <c r="BD159" s="191">
        <f t="shared" si="247"/>
        <v>0</v>
      </c>
      <c r="BE159" s="191">
        <f t="shared" si="248"/>
        <v>0</v>
      </c>
      <c r="BF159" s="191">
        <f t="shared" si="249"/>
        <v>0</v>
      </c>
      <c r="BG159" s="191">
        <f t="shared" si="250"/>
        <v>0</v>
      </c>
      <c r="BH159" s="191">
        <f t="shared" si="251"/>
        <v>0</v>
      </c>
      <c r="BI159" s="191">
        <f t="shared" si="252"/>
        <v>0</v>
      </c>
      <c r="BJ159" s="191">
        <f t="shared" si="253"/>
        <v>0</v>
      </c>
      <c r="BK159" s="191">
        <f t="shared" si="254"/>
        <v>0</v>
      </c>
      <c r="BL159" s="191">
        <f t="shared" si="255"/>
        <v>0</v>
      </c>
      <c r="BM159" s="72"/>
      <c r="BN159" s="191">
        <v>3</v>
      </c>
      <c r="BO159" s="191">
        <v>0</v>
      </c>
      <c r="BP159" s="191">
        <v>0</v>
      </c>
      <c r="BQ159" s="191">
        <v>0</v>
      </c>
      <c r="BR159" s="191">
        <v>0</v>
      </c>
      <c r="BS159" s="191">
        <v>0</v>
      </c>
      <c r="BT159" s="191">
        <v>0</v>
      </c>
      <c r="BU159" s="191">
        <v>0</v>
      </c>
      <c r="BV159" s="191">
        <v>0</v>
      </c>
      <c r="BW159" s="191">
        <v>0</v>
      </c>
      <c r="BX159" s="191">
        <v>0</v>
      </c>
      <c r="BY159" s="191">
        <v>0</v>
      </c>
      <c r="CA159" s="190">
        <v>43</v>
      </c>
      <c r="CB159" s="190">
        <v>25</v>
      </c>
      <c r="CC159" s="190">
        <v>4</v>
      </c>
      <c r="CD159" s="190">
        <v>0</v>
      </c>
      <c r="CE159" s="190">
        <v>0</v>
      </c>
      <c r="CF159" s="190">
        <v>0</v>
      </c>
      <c r="CG159" s="190">
        <v>0</v>
      </c>
      <c r="CH159" s="190">
        <v>0</v>
      </c>
      <c r="CI159" s="190">
        <v>0</v>
      </c>
      <c r="CJ159" s="190">
        <v>0</v>
      </c>
      <c r="CK159" s="190">
        <v>0</v>
      </c>
      <c r="CL159" s="190">
        <v>0</v>
      </c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</row>
    <row r="160" spans="1:124" ht="13" x14ac:dyDescent="0.3">
      <c r="A160" s="27" t="s">
        <v>51</v>
      </c>
      <c r="B160" s="195">
        <f t="shared" si="256"/>
        <v>6</v>
      </c>
      <c r="C160" s="201">
        <f t="shared" si="257"/>
        <v>0</v>
      </c>
      <c r="D160" s="195">
        <f t="shared" si="258"/>
        <v>8</v>
      </c>
      <c r="E160" s="201">
        <f t="shared" si="259"/>
        <v>0</v>
      </c>
      <c r="F160" s="195">
        <f t="shared" si="260"/>
        <v>1</v>
      </c>
      <c r="G160" s="201">
        <f t="shared" si="261"/>
        <v>0</v>
      </c>
      <c r="H160" s="195">
        <f t="shared" si="262"/>
        <v>1</v>
      </c>
      <c r="I160" s="201">
        <f t="shared" si="263"/>
        <v>0</v>
      </c>
      <c r="J160" s="195">
        <f t="shared" si="264"/>
        <v>0</v>
      </c>
      <c r="K160" s="201">
        <f t="shared" si="265"/>
        <v>0</v>
      </c>
      <c r="L160" s="195">
        <f t="shared" si="266"/>
        <v>0</v>
      </c>
      <c r="M160" s="201">
        <f t="shared" si="267"/>
        <v>0</v>
      </c>
      <c r="N160" s="195">
        <f t="shared" si="268"/>
        <v>0</v>
      </c>
      <c r="O160" s="201">
        <f t="shared" si="269"/>
        <v>0</v>
      </c>
      <c r="P160" s="195">
        <f t="shared" si="270"/>
        <v>0</v>
      </c>
      <c r="Q160" s="201">
        <f t="shared" si="271"/>
        <v>0</v>
      </c>
      <c r="R160" s="195">
        <f t="shared" si="272"/>
        <v>0</v>
      </c>
      <c r="S160" s="201">
        <f t="shared" si="273"/>
        <v>0</v>
      </c>
      <c r="T160" s="195">
        <f t="shared" si="242"/>
        <v>16</v>
      </c>
      <c r="U160" s="201">
        <f t="shared" si="243"/>
        <v>0</v>
      </c>
      <c r="V160" s="26"/>
      <c r="W160" s="4"/>
      <c r="X160">
        <f t="shared" si="218"/>
        <v>27</v>
      </c>
      <c r="Y160">
        <f t="shared" si="219"/>
        <v>19</v>
      </c>
      <c r="Z160">
        <f t="shared" si="220"/>
        <v>2</v>
      </c>
      <c r="AA160">
        <f t="shared" si="221"/>
        <v>0</v>
      </c>
      <c r="AB160">
        <f t="shared" si="222"/>
        <v>0</v>
      </c>
      <c r="AC160">
        <f t="shared" si="223"/>
        <v>0</v>
      </c>
      <c r="AD160">
        <f t="shared" si="224"/>
        <v>0</v>
      </c>
      <c r="AE160">
        <f t="shared" si="225"/>
        <v>0</v>
      </c>
      <c r="AF160">
        <f t="shared" si="226"/>
        <v>0</v>
      </c>
      <c r="AG160">
        <f t="shared" si="227"/>
        <v>0</v>
      </c>
      <c r="AH160">
        <f t="shared" si="228"/>
        <v>0</v>
      </c>
      <c r="AI160">
        <f t="shared" si="229"/>
        <v>0</v>
      </c>
      <c r="AL160">
        <f t="shared" si="230"/>
        <v>0</v>
      </c>
      <c r="AM160">
        <f t="shared" si="231"/>
        <v>0</v>
      </c>
      <c r="AN160">
        <f t="shared" si="232"/>
        <v>0</v>
      </c>
      <c r="AO160">
        <f t="shared" si="233"/>
        <v>0</v>
      </c>
      <c r="AP160">
        <f t="shared" si="234"/>
        <v>0</v>
      </c>
      <c r="AQ160">
        <f t="shared" si="235"/>
        <v>0</v>
      </c>
      <c r="AR160">
        <f t="shared" si="236"/>
        <v>0</v>
      </c>
      <c r="AS160">
        <f t="shared" si="237"/>
        <v>0</v>
      </c>
      <c r="AT160">
        <f t="shared" si="238"/>
        <v>0</v>
      </c>
      <c r="AU160">
        <f t="shared" si="239"/>
        <v>0</v>
      </c>
      <c r="AV160">
        <f t="shared" si="240"/>
        <v>0</v>
      </c>
      <c r="AW160">
        <f t="shared" si="241"/>
        <v>0</v>
      </c>
      <c r="AY160"/>
      <c r="BA160" s="191">
        <f t="shared" si="244"/>
        <v>2</v>
      </c>
      <c r="BB160" s="191">
        <f t="shared" si="245"/>
        <v>2</v>
      </c>
      <c r="BC160" s="191">
        <f t="shared" si="246"/>
        <v>0</v>
      </c>
      <c r="BD160" s="191">
        <f t="shared" si="247"/>
        <v>0</v>
      </c>
      <c r="BE160" s="191">
        <f t="shared" si="248"/>
        <v>0</v>
      </c>
      <c r="BF160" s="191">
        <f t="shared" si="249"/>
        <v>0</v>
      </c>
      <c r="BG160" s="191">
        <f t="shared" si="250"/>
        <v>0</v>
      </c>
      <c r="BH160" s="191">
        <f t="shared" si="251"/>
        <v>0</v>
      </c>
      <c r="BI160" s="191">
        <f t="shared" si="252"/>
        <v>0</v>
      </c>
      <c r="BJ160" s="191">
        <f t="shared" si="253"/>
        <v>0</v>
      </c>
      <c r="BK160" s="191">
        <f t="shared" si="254"/>
        <v>0</v>
      </c>
      <c r="BL160" s="191">
        <f t="shared" si="255"/>
        <v>0</v>
      </c>
      <c r="BM160" s="72"/>
      <c r="BN160" s="191">
        <v>0</v>
      </c>
      <c r="BO160" s="191">
        <v>0</v>
      </c>
      <c r="BP160" s="191">
        <v>0</v>
      </c>
      <c r="BQ160" s="191">
        <v>0</v>
      </c>
      <c r="BR160" s="191">
        <v>0</v>
      </c>
      <c r="BS160" s="191">
        <v>0</v>
      </c>
      <c r="BT160" s="191">
        <v>0</v>
      </c>
      <c r="BU160" s="191">
        <v>0</v>
      </c>
      <c r="BV160" s="191">
        <v>0</v>
      </c>
      <c r="BW160" s="191">
        <v>0</v>
      </c>
      <c r="BX160" s="191">
        <v>0</v>
      </c>
      <c r="BY160" s="191">
        <v>0</v>
      </c>
      <c r="CA160" s="190">
        <v>31</v>
      </c>
      <c r="CB160" s="190">
        <v>27</v>
      </c>
      <c r="CC160" s="190">
        <v>4</v>
      </c>
      <c r="CD160" s="190">
        <v>0</v>
      </c>
      <c r="CE160" s="190">
        <v>0</v>
      </c>
      <c r="CF160" s="190">
        <v>0</v>
      </c>
      <c r="CG160" s="190">
        <v>0</v>
      </c>
      <c r="CH160" s="190">
        <v>0</v>
      </c>
      <c r="CI160" s="190">
        <v>0</v>
      </c>
      <c r="CJ160" s="190">
        <v>0</v>
      </c>
      <c r="CK160" s="190">
        <v>0</v>
      </c>
      <c r="CL160" s="190">
        <v>0</v>
      </c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</row>
    <row r="161" spans="1:124" ht="13.5" thickBot="1" x14ac:dyDescent="0.35">
      <c r="A161" s="18" t="s">
        <v>52</v>
      </c>
      <c r="B161" s="195">
        <f t="shared" si="256"/>
        <v>8</v>
      </c>
      <c r="C161" s="201">
        <f t="shared" si="257"/>
        <v>0</v>
      </c>
      <c r="D161" s="195">
        <f t="shared" si="258"/>
        <v>14</v>
      </c>
      <c r="E161" s="201">
        <f t="shared" si="259"/>
        <v>0</v>
      </c>
      <c r="F161" s="195">
        <f t="shared" si="260"/>
        <v>4</v>
      </c>
      <c r="G161" s="201">
        <f t="shared" si="261"/>
        <v>0</v>
      </c>
      <c r="H161" s="195">
        <f t="shared" si="262"/>
        <v>0</v>
      </c>
      <c r="I161" s="201">
        <f t="shared" si="263"/>
        <v>0</v>
      </c>
      <c r="J161" s="195">
        <f t="shared" si="264"/>
        <v>0</v>
      </c>
      <c r="K161" s="201">
        <f t="shared" si="265"/>
        <v>0</v>
      </c>
      <c r="L161" s="195">
        <f t="shared" si="266"/>
        <v>0</v>
      </c>
      <c r="M161" s="201">
        <f t="shared" si="267"/>
        <v>0</v>
      </c>
      <c r="N161" s="195">
        <f t="shared" si="268"/>
        <v>0</v>
      </c>
      <c r="O161" s="201">
        <f t="shared" si="269"/>
        <v>0</v>
      </c>
      <c r="P161" s="195">
        <f t="shared" si="270"/>
        <v>0</v>
      </c>
      <c r="Q161" s="201">
        <f t="shared" si="271"/>
        <v>0</v>
      </c>
      <c r="R161" s="195">
        <f t="shared" si="272"/>
        <v>0</v>
      </c>
      <c r="S161" s="201">
        <f t="shared" si="273"/>
        <v>0</v>
      </c>
      <c r="T161" s="195">
        <f t="shared" si="242"/>
        <v>26</v>
      </c>
      <c r="U161" s="201">
        <f t="shared" si="243"/>
        <v>0</v>
      </c>
      <c r="V161" s="26"/>
      <c r="W161" s="4"/>
      <c r="X161">
        <f t="shared" si="218"/>
        <v>23</v>
      </c>
      <c r="Y161">
        <f t="shared" si="219"/>
        <v>31</v>
      </c>
      <c r="Z161">
        <f t="shared" si="220"/>
        <v>3</v>
      </c>
      <c r="AA161">
        <f t="shared" si="221"/>
        <v>0</v>
      </c>
      <c r="AB161">
        <f t="shared" si="222"/>
        <v>0</v>
      </c>
      <c r="AC161">
        <f t="shared" si="223"/>
        <v>0</v>
      </c>
      <c r="AD161">
        <f t="shared" si="224"/>
        <v>0</v>
      </c>
      <c r="AE161">
        <f t="shared" si="225"/>
        <v>0</v>
      </c>
      <c r="AF161">
        <f t="shared" si="226"/>
        <v>0</v>
      </c>
      <c r="AG161">
        <f t="shared" si="227"/>
        <v>0</v>
      </c>
      <c r="AH161">
        <f t="shared" si="228"/>
        <v>0</v>
      </c>
      <c r="AI161">
        <f t="shared" si="229"/>
        <v>0</v>
      </c>
      <c r="AL161">
        <f t="shared" si="230"/>
        <v>1</v>
      </c>
      <c r="AM161">
        <f t="shared" si="231"/>
        <v>0</v>
      </c>
      <c r="AN161">
        <f t="shared" si="232"/>
        <v>0</v>
      </c>
      <c r="AO161">
        <f t="shared" si="233"/>
        <v>0</v>
      </c>
      <c r="AP161">
        <f t="shared" si="234"/>
        <v>0</v>
      </c>
      <c r="AQ161">
        <f t="shared" si="235"/>
        <v>0</v>
      </c>
      <c r="AR161">
        <f t="shared" si="236"/>
        <v>0</v>
      </c>
      <c r="AS161">
        <f t="shared" si="237"/>
        <v>0</v>
      </c>
      <c r="AT161">
        <f t="shared" si="238"/>
        <v>0</v>
      </c>
      <c r="AU161">
        <f t="shared" si="239"/>
        <v>0</v>
      </c>
      <c r="AV161">
        <f t="shared" si="240"/>
        <v>0</v>
      </c>
      <c r="AW161">
        <f t="shared" si="241"/>
        <v>0</v>
      </c>
      <c r="AY161"/>
      <c r="BA161" s="191">
        <f t="shared" si="244"/>
        <v>2</v>
      </c>
      <c r="BB161" s="191">
        <f t="shared" si="245"/>
        <v>4</v>
      </c>
      <c r="BC161" s="191">
        <f t="shared" si="246"/>
        <v>0</v>
      </c>
      <c r="BD161" s="191">
        <f t="shared" si="247"/>
        <v>0</v>
      </c>
      <c r="BE161" s="191">
        <f t="shared" si="248"/>
        <v>0</v>
      </c>
      <c r="BF161" s="191">
        <f t="shared" si="249"/>
        <v>0</v>
      </c>
      <c r="BG161" s="191">
        <f t="shared" si="250"/>
        <v>0</v>
      </c>
      <c r="BH161" s="191">
        <f t="shared" si="251"/>
        <v>0</v>
      </c>
      <c r="BI161" s="191">
        <f t="shared" si="252"/>
        <v>0</v>
      </c>
      <c r="BJ161" s="191">
        <f t="shared" si="253"/>
        <v>0</v>
      </c>
      <c r="BK161" s="191">
        <f t="shared" si="254"/>
        <v>0</v>
      </c>
      <c r="BL161" s="191">
        <f t="shared" si="255"/>
        <v>0</v>
      </c>
      <c r="BM161" s="72"/>
      <c r="BN161" s="191">
        <v>1</v>
      </c>
      <c r="BO161" s="191">
        <v>1</v>
      </c>
      <c r="BP161" s="191">
        <v>0</v>
      </c>
      <c r="BQ161" s="191">
        <v>0</v>
      </c>
      <c r="BR161" s="191">
        <v>0</v>
      </c>
      <c r="BS161" s="191">
        <v>0</v>
      </c>
      <c r="BT161" s="191">
        <v>0</v>
      </c>
      <c r="BU161" s="191">
        <v>0</v>
      </c>
      <c r="BV161" s="191">
        <v>0</v>
      </c>
      <c r="BW161" s="191">
        <v>0</v>
      </c>
      <c r="BX161" s="191">
        <v>0</v>
      </c>
      <c r="BY161" s="191">
        <v>0</v>
      </c>
      <c r="CA161" s="190">
        <v>23</v>
      </c>
      <c r="CB161" s="190">
        <v>16</v>
      </c>
      <c r="CC161" s="190">
        <v>0</v>
      </c>
      <c r="CD161" s="190">
        <v>0</v>
      </c>
      <c r="CE161" s="190">
        <v>0</v>
      </c>
      <c r="CF161" s="190">
        <v>0</v>
      </c>
      <c r="CG161" s="190">
        <v>0</v>
      </c>
      <c r="CH161" s="190">
        <v>0</v>
      </c>
      <c r="CI161" s="190">
        <v>0</v>
      </c>
      <c r="CJ161" s="190">
        <v>0</v>
      </c>
      <c r="CK161" s="190">
        <v>0</v>
      </c>
      <c r="CL161" s="190">
        <v>0</v>
      </c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</row>
    <row r="162" spans="1:124" ht="14" thickTop="1" thickBot="1" x14ac:dyDescent="0.35">
      <c r="A162" s="25" t="s">
        <v>53</v>
      </c>
      <c r="B162" s="196">
        <f t="shared" ref="B162:Q162" si="274">SUM(B138:B161)</f>
        <v>500</v>
      </c>
      <c r="C162" s="202">
        <f t="shared" si="274"/>
        <v>16</v>
      </c>
      <c r="D162" s="196">
        <f t="shared" si="274"/>
        <v>458</v>
      </c>
      <c r="E162" s="202">
        <f t="shared" si="274"/>
        <v>2</v>
      </c>
      <c r="F162" s="196">
        <f t="shared" si="274"/>
        <v>59</v>
      </c>
      <c r="G162" s="202">
        <f t="shared" si="274"/>
        <v>0</v>
      </c>
      <c r="H162" s="196">
        <f t="shared" si="274"/>
        <v>7</v>
      </c>
      <c r="I162" s="202">
        <f t="shared" si="274"/>
        <v>0</v>
      </c>
      <c r="J162" s="196">
        <f t="shared" si="274"/>
        <v>0</v>
      </c>
      <c r="K162" s="202">
        <f t="shared" si="274"/>
        <v>0</v>
      </c>
      <c r="L162" s="196">
        <f t="shared" si="274"/>
        <v>0</v>
      </c>
      <c r="M162" s="202">
        <f t="shared" si="274"/>
        <v>0</v>
      </c>
      <c r="N162" s="196">
        <f t="shared" si="274"/>
        <v>0</v>
      </c>
      <c r="O162" s="202">
        <f t="shared" si="274"/>
        <v>0</v>
      </c>
      <c r="P162" s="196">
        <f t="shared" si="274"/>
        <v>0</v>
      </c>
      <c r="Q162" s="202">
        <f t="shared" si="274"/>
        <v>0</v>
      </c>
      <c r="R162" s="196">
        <f>SUM(R138:R161)</f>
        <v>0</v>
      </c>
      <c r="S162" s="202">
        <f>SUM(S138:S161)</f>
        <v>0</v>
      </c>
      <c r="T162" s="196">
        <f>SUM(T138:T161)</f>
        <v>1024</v>
      </c>
      <c r="U162" s="202">
        <f>SUM(U138:U161)</f>
        <v>18</v>
      </c>
      <c r="V162" s="26"/>
      <c r="W162" s="4"/>
      <c r="X162">
        <f t="shared" si="218"/>
        <v>36</v>
      </c>
      <c r="Y162">
        <f t="shared" si="219"/>
        <v>42</v>
      </c>
      <c r="Z162">
        <f t="shared" si="220"/>
        <v>5</v>
      </c>
      <c r="AA162">
        <f t="shared" si="221"/>
        <v>1</v>
      </c>
      <c r="AB162">
        <f t="shared" si="222"/>
        <v>0</v>
      </c>
      <c r="AC162">
        <f t="shared" si="223"/>
        <v>0</v>
      </c>
      <c r="AD162">
        <f t="shared" si="224"/>
        <v>0</v>
      </c>
      <c r="AE162">
        <f t="shared" si="225"/>
        <v>0</v>
      </c>
      <c r="AF162">
        <f t="shared" si="226"/>
        <v>0</v>
      </c>
      <c r="AG162">
        <f t="shared" si="227"/>
        <v>0</v>
      </c>
      <c r="AH162">
        <f t="shared" si="228"/>
        <v>0</v>
      </c>
      <c r="AI162">
        <f t="shared" si="229"/>
        <v>0</v>
      </c>
      <c r="AL162">
        <f t="shared" si="230"/>
        <v>2</v>
      </c>
      <c r="AM162">
        <f t="shared" si="231"/>
        <v>0</v>
      </c>
      <c r="AN162">
        <f t="shared" si="232"/>
        <v>0</v>
      </c>
      <c r="AO162">
        <f t="shared" si="233"/>
        <v>0</v>
      </c>
      <c r="AP162">
        <f t="shared" si="234"/>
        <v>0</v>
      </c>
      <c r="AQ162">
        <f t="shared" si="235"/>
        <v>0</v>
      </c>
      <c r="AR162">
        <f t="shared" si="236"/>
        <v>0</v>
      </c>
      <c r="AS162">
        <f t="shared" si="237"/>
        <v>0</v>
      </c>
      <c r="AT162">
        <f t="shared" si="238"/>
        <v>0</v>
      </c>
      <c r="AU162">
        <f t="shared" si="239"/>
        <v>0</v>
      </c>
      <c r="AV162">
        <f t="shared" si="240"/>
        <v>0</v>
      </c>
      <c r="AW162">
        <f t="shared" si="241"/>
        <v>0</v>
      </c>
      <c r="AY162"/>
      <c r="BA162" s="191">
        <f t="shared" si="244"/>
        <v>29</v>
      </c>
      <c r="BB162" s="191">
        <f t="shared" si="245"/>
        <v>14</v>
      </c>
      <c r="BC162" s="191">
        <f t="shared" si="246"/>
        <v>2</v>
      </c>
      <c r="BD162" s="191">
        <f t="shared" si="247"/>
        <v>0</v>
      </c>
      <c r="BE162" s="191">
        <f t="shared" si="248"/>
        <v>0</v>
      </c>
      <c r="BF162" s="191">
        <f t="shared" si="249"/>
        <v>0</v>
      </c>
      <c r="BG162" s="191">
        <f t="shared" si="250"/>
        <v>0</v>
      </c>
      <c r="BH162" s="191">
        <f t="shared" si="251"/>
        <v>0</v>
      </c>
      <c r="BI162" s="191">
        <f t="shared" si="252"/>
        <v>0</v>
      </c>
      <c r="BJ162" s="191">
        <f t="shared" si="253"/>
        <v>0</v>
      </c>
      <c r="BK162" s="191">
        <f t="shared" si="254"/>
        <v>0</v>
      </c>
      <c r="BL162" s="191">
        <f t="shared" si="255"/>
        <v>0</v>
      </c>
      <c r="BM162" s="72"/>
      <c r="BN162" s="191">
        <v>3</v>
      </c>
      <c r="BO162" s="191">
        <v>0</v>
      </c>
      <c r="BP162" s="191">
        <v>0</v>
      </c>
      <c r="BQ162" s="191">
        <v>0</v>
      </c>
      <c r="BR162" s="191">
        <v>0</v>
      </c>
      <c r="BS162" s="191">
        <v>0</v>
      </c>
      <c r="BT162" s="191">
        <v>0</v>
      </c>
      <c r="BU162" s="191">
        <v>0</v>
      </c>
      <c r="BV162" s="191">
        <v>0</v>
      </c>
      <c r="BW162" s="191">
        <v>0</v>
      </c>
      <c r="BX162" s="191">
        <v>0</v>
      </c>
      <c r="BY162" s="191">
        <v>0</v>
      </c>
      <c r="CA162" s="190">
        <v>28</v>
      </c>
      <c r="CB162" s="190">
        <v>18</v>
      </c>
      <c r="CC162" s="190">
        <v>2</v>
      </c>
      <c r="CD162" s="190">
        <v>0</v>
      </c>
      <c r="CE162" s="190">
        <v>0</v>
      </c>
      <c r="CF162" s="190">
        <v>0</v>
      </c>
      <c r="CG162" s="190">
        <v>0</v>
      </c>
      <c r="CH162" s="190">
        <v>0</v>
      </c>
      <c r="CI162" s="190">
        <v>0</v>
      </c>
      <c r="CJ162" s="190">
        <v>0</v>
      </c>
      <c r="CK162" s="190">
        <v>0</v>
      </c>
      <c r="CL162" s="190">
        <v>0</v>
      </c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</row>
    <row r="163" spans="1:124" ht="13.5" thickTop="1" x14ac:dyDescent="0.3">
      <c r="A163" s="27" t="s">
        <v>125</v>
      </c>
      <c r="B163" s="197">
        <f>B162/T162</f>
        <v>0.48828125</v>
      </c>
      <c r="C163" s="203">
        <f>C162/T162</f>
        <v>1.5625E-2</v>
      </c>
      <c r="D163" s="197">
        <f>D162/T162</f>
        <v>0.447265625</v>
      </c>
      <c r="E163" s="203">
        <f>E162/T162</f>
        <v>1.953125E-3</v>
      </c>
      <c r="F163" s="197">
        <f>F162/T162</f>
        <v>5.76171875E-2</v>
      </c>
      <c r="G163" s="203">
        <f>G162/T162</f>
        <v>0</v>
      </c>
      <c r="H163" s="197">
        <f>H162/T162</f>
        <v>6.8359375E-3</v>
      </c>
      <c r="I163" s="203">
        <f>I162/T162</f>
        <v>0</v>
      </c>
      <c r="J163" s="197">
        <f>J162/T162</f>
        <v>0</v>
      </c>
      <c r="K163" s="203">
        <f>K162/T162</f>
        <v>0</v>
      </c>
      <c r="L163" s="197">
        <f>L162/T162</f>
        <v>0</v>
      </c>
      <c r="M163" s="203">
        <f>M162/T162</f>
        <v>0</v>
      </c>
      <c r="N163" s="197">
        <f>N162/T162</f>
        <v>0</v>
      </c>
      <c r="O163" s="203">
        <f>O162/T162</f>
        <v>0</v>
      </c>
      <c r="P163" s="197">
        <f>P162/T162</f>
        <v>0</v>
      </c>
      <c r="Q163" s="203">
        <f>Q162/T162</f>
        <v>0</v>
      </c>
      <c r="R163" s="197">
        <f>R162/T162</f>
        <v>0</v>
      </c>
      <c r="S163" s="203">
        <f>S162/T162</f>
        <v>0</v>
      </c>
      <c r="T163" s="197">
        <f>100%</f>
        <v>1</v>
      </c>
      <c r="U163" s="203">
        <f>U162/T162</f>
        <v>1.7578125E-2</v>
      </c>
      <c r="V163" s="26"/>
      <c r="W163" s="4"/>
      <c r="X163"/>
      <c r="Y163"/>
      <c r="Z163"/>
      <c r="AA163"/>
      <c r="AB163"/>
      <c r="AC163"/>
      <c r="AD163"/>
      <c r="AE163"/>
      <c r="AF163"/>
      <c r="AG163"/>
      <c r="AH163"/>
      <c r="AI163"/>
      <c r="AL163"/>
      <c r="AM163"/>
      <c r="AN163"/>
      <c r="AO163"/>
      <c r="AP163"/>
      <c r="AQ163"/>
      <c r="AR163"/>
      <c r="AS163"/>
      <c r="AT163"/>
      <c r="AU163"/>
      <c r="AV163"/>
      <c r="AW163"/>
      <c r="AY163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72"/>
      <c r="BN163" s="191">
        <v>1</v>
      </c>
      <c r="BO163" s="191">
        <v>0</v>
      </c>
      <c r="BP163" s="191">
        <v>0</v>
      </c>
      <c r="BQ163" s="191">
        <v>0</v>
      </c>
      <c r="BR163" s="191">
        <v>0</v>
      </c>
      <c r="BS163" s="191">
        <v>0</v>
      </c>
      <c r="BT163" s="191">
        <v>0</v>
      </c>
      <c r="BU163" s="191">
        <v>0</v>
      </c>
      <c r="BV163" s="191">
        <v>0</v>
      </c>
      <c r="BW163" s="191">
        <v>0</v>
      </c>
      <c r="BX163" s="191">
        <v>0</v>
      </c>
      <c r="BY163" s="191">
        <v>0</v>
      </c>
      <c r="CA163" s="190">
        <v>24</v>
      </c>
      <c r="CB163" s="190">
        <v>23</v>
      </c>
      <c r="CC163" s="190">
        <v>1</v>
      </c>
      <c r="CD163" s="190">
        <v>0</v>
      </c>
      <c r="CE163" s="190">
        <v>0</v>
      </c>
      <c r="CF163" s="190">
        <v>0</v>
      </c>
      <c r="CG163" s="190">
        <v>0</v>
      </c>
      <c r="CH163" s="190">
        <v>0</v>
      </c>
      <c r="CI163" s="190">
        <v>0</v>
      </c>
      <c r="CJ163" s="190">
        <v>0</v>
      </c>
      <c r="CK163" s="190">
        <v>0</v>
      </c>
      <c r="CL163" s="190">
        <v>0</v>
      </c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</row>
    <row r="164" spans="1:124" ht="13" x14ac:dyDescent="0.3">
      <c r="A164" s="27" t="s">
        <v>111</v>
      </c>
      <c r="B164" s="198">
        <f>SUM(B144:B158)</f>
        <v>458</v>
      </c>
      <c r="C164" s="204">
        <f t="shared" ref="C164:U164" si="275">SUM(C144:C158)</f>
        <v>15</v>
      </c>
      <c r="D164" s="198">
        <f t="shared" si="275"/>
        <v>413</v>
      </c>
      <c r="E164" s="204">
        <f t="shared" si="275"/>
        <v>2</v>
      </c>
      <c r="F164" s="198">
        <f t="shared" si="275"/>
        <v>48</v>
      </c>
      <c r="G164" s="204">
        <f t="shared" si="275"/>
        <v>0</v>
      </c>
      <c r="H164" s="198">
        <f t="shared" si="275"/>
        <v>5</v>
      </c>
      <c r="I164" s="204">
        <f t="shared" si="275"/>
        <v>0</v>
      </c>
      <c r="J164" s="198">
        <f t="shared" si="275"/>
        <v>0</v>
      </c>
      <c r="K164" s="204">
        <f t="shared" si="275"/>
        <v>0</v>
      </c>
      <c r="L164" s="198">
        <f t="shared" si="275"/>
        <v>0</v>
      </c>
      <c r="M164" s="204">
        <f t="shared" si="275"/>
        <v>0</v>
      </c>
      <c r="N164" s="198">
        <f t="shared" si="275"/>
        <v>0</v>
      </c>
      <c r="O164" s="204">
        <f t="shared" si="275"/>
        <v>0</v>
      </c>
      <c r="P164" s="198">
        <f t="shared" si="275"/>
        <v>0</v>
      </c>
      <c r="Q164" s="204">
        <f t="shared" si="275"/>
        <v>0</v>
      </c>
      <c r="R164" s="198">
        <f t="shared" si="275"/>
        <v>0</v>
      </c>
      <c r="S164" s="204">
        <f t="shared" si="275"/>
        <v>0</v>
      </c>
      <c r="T164" s="198">
        <f t="shared" si="275"/>
        <v>924</v>
      </c>
      <c r="U164" s="204">
        <f t="shared" si="275"/>
        <v>17</v>
      </c>
      <c r="V164" s="26"/>
      <c r="W164" s="4"/>
      <c r="X164">
        <f t="shared" ref="X164:AI170" si="276">BA73</f>
        <v>75</v>
      </c>
      <c r="Y164">
        <f t="shared" si="276"/>
        <v>68</v>
      </c>
      <c r="Z164">
        <f t="shared" si="276"/>
        <v>6</v>
      </c>
      <c r="AA164">
        <f t="shared" si="276"/>
        <v>2</v>
      </c>
      <c r="AB164">
        <f t="shared" si="276"/>
        <v>0</v>
      </c>
      <c r="AC164">
        <f t="shared" si="276"/>
        <v>0</v>
      </c>
      <c r="AD164">
        <f t="shared" si="276"/>
        <v>0</v>
      </c>
      <c r="AE164">
        <f t="shared" si="276"/>
        <v>0</v>
      </c>
      <c r="AF164">
        <f t="shared" si="276"/>
        <v>0</v>
      </c>
      <c r="AG164">
        <f t="shared" si="276"/>
        <v>0</v>
      </c>
      <c r="AH164">
        <f t="shared" si="276"/>
        <v>0</v>
      </c>
      <c r="AI164">
        <f t="shared" si="276"/>
        <v>0</v>
      </c>
      <c r="AL164">
        <f>BN68</f>
        <v>0</v>
      </c>
      <c r="AM164">
        <f t="shared" ref="AM164:AW164" si="277">BO68</f>
        <v>0</v>
      </c>
      <c r="AN164">
        <f t="shared" si="277"/>
        <v>0</v>
      </c>
      <c r="AO164">
        <f t="shared" si="277"/>
        <v>0</v>
      </c>
      <c r="AP164">
        <f t="shared" si="277"/>
        <v>0</v>
      </c>
      <c r="AQ164">
        <f t="shared" si="277"/>
        <v>0</v>
      </c>
      <c r="AR164">
        <f t="shared" si="277"/>
        <v>0</v>
      </c>
      <c r="AS164">
        <f t="shared" si="277"/>
        <v>0</v>
      </c>
      <c r="AT164">
        <f t="shared" si="277"/>
        <v>0</v>
      </c>
      <c r="AU164">
        <f t="shared" si="277"/>
        <v>0</v>
      </c>
      <c r="AV164">
        <f t="shared" si="277"/>
        <v>0</v>
      </c>
      <c r="AW164">
        <f t="shared" si="277"/>
        <v>0</v>
      </c>
      <c r="AY164"/>
      <c r="BA164" s="191">
        <f>BN157+CA157</f>
        <v>22</v>
      </c>
      <c r="BB164" s="191">
        <f t="shared" ref="BB164:BL164" si="278">BO157+CB157</f>
        <v>12</v>
      </c>
      <c r="BC164" s="191">
        <f t="shared" si="278"/>
        <v>2</v>
      </c>
      <c r="BD164" s="191">
        <f t="shared" si="278"/>
        <v>0</v>
      </c>
      <c r="BE164" s="191">
        <f t="shared" si="278"/>
        <v>0</v>
      </c>
      <c r="BF164" s="191">
        <f t="shared" si="278"/>
        <v>0</v>
      </c>
      <c r="BG164" s="191">
        <f t="shared" si="278"/>
        <v>0</v>
      </c>
      <c r="BH164" s="191">
        <f t="shared" si="278"/>
        <v>0</v>
      </c>
      <c r="BI164" s="191">
        <f t="shared" si="278"/>
        <v>0</v>
      </c>
      <c r="BJ164" s="191">
        <f t="shared" si="278"/>
        <v>0</v>
      </c>
      <c r="BK164" s="191">
        <f t="shared" si="278"/>
        <v>0</v>
      </c>
      <c r="BL164" s="191">
        <f t="shared" si="278"/>
        <v>0</v>
      </c>
      <c r="BM164" s="72"/>
      <c r="BN164" s="191">
        <v>0</v>
      </c>
      <c r="BO164" s="191">
        <v>0</v>
      </c>
      <c r="BP164" s="191">
        <v>0</v>
      </c>
      <c r="BQ164" s="191">
        <v>0</v>
      </c>
      <c r="BR164" s="191">
        <v>0</v>
      </c>
      <c r="BS164" s="191">
        <v>0</v>
      </c>
      <c r="BT164" s="191">
        <v>0</v>
      </c>
      <c r="BU164" s="191">
        <v>0</v>
      </c>
      <c r="BV164" s="191">
        <v>0</v>
      </c>
      <c r="BW164" s="191">
        <v>0</v>
      </c>
      <c r="BX164" s="191">
        <v>0</v>
      </c>
      <c r="BY164" s="191">
        <v>0</v>
      </c>
      <c r="CA164" s="190">
        <v>26</v>
      </c>
      <c r="CB164" s="190">
        <v>21</v>
      </c>
      <c r="CC164" s="190">
        <v>1</v>
      </c>
      <c r="CD164" s="190">
        <v>0</v>
      </c>
      <c r="CE164" s="190">
        <v>0</v>
      </c>
      <c r="CF164" s="190">
        <v>0</v>
      </c>
      <c r="CG164" s="190">
        <v>0</v>
      </c>
      <c r="CH164" s="190">
        <v>0</v>
      </c>
      <c r="CI164" s="190">
        <v>0</v>
      </c>
      <c r="CJ164" s="190">
        <v>0</v>
      </c>
      <c r="CK164" s="190">
        <v>0</v>
      </c>
      <c r="CL164" s="190"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</row>
    <row r="165" spans="1:124" ht="13.5" thickBot="1" x14ac:dyDescent="0.35">
      <c r="A165" s="18" t="s">
        <v>112</v>
      </c>
      <c r="B165" s="199">
        <f t="shared" ref="B165:U165" si="279">B162-B164</f>
        <v>42</v>
      </c>
      <c r="C165" s="205">
        <f t="shared" si="279"/>
        <v>1</v>
      </c>
      <c r="D165" s="199">
        <f t="shared" si="279"/>
        <v>45</v>
      </c>
      <c r="E165" s="205">
        <f t="shared" si="279"/>
        <v>0</v>
      </c>
      <c r="F165" s="199">
        <f t="shared" si="279"/>
        <v>11</v>
      </c>
      <c r="G165" s="205">
        <f t="shared" si="279"/>
        <v>0</v>
      </c>
      <c r="H165" s="199">
        <f t="shared" si="279"/>
        <v>2</v>
      </c>
      <c r="I165" s="205">
        <f t="shared" si="279"/>
        <v>0</v>
      </c>
      <c r="J165" s="199">
        <f t="shared" si="279"/>
        <v>0</v>
      </c>
      <c r="K165" s="205">
        <f t="shared" si="279"/>
        <v>0</v>
      </c>
      <c r="L165" s="199">
        <f t="shared" si="279"/>
        <v>0</v>
      </c>
      <c r="M165" s="205">
        <f t="shared" si="279"/>
        <v>0</v>
      </c>
      <c r="N165" s="199">
        <f t="shared" si="279"/>
        <v>0</v>
      </c>
      <c r="O165" s="205">
        <f t="shared" si="279"/>
        <v>0</v>
      </c>
      <c r="P165" s="199">
        <f t="shared" si="279"/>
        <v>0</v>
      </c>
      <c r="Q165" s="205">
        <f t="shared" si="279"/>
        <v>0</v>
      </c>
      <c r="R165" s="199">
        <f t="shared" si="279"/>
        <v>0</v>
      </c>
      <c r="S165" s="205">
        <f t="shared" si="279"/>
        <v>0</v>
      </c>
      <c r="T165" s="199">
        <f t="shared" si="279"/>
        <v>100</v>
      </c>
      <c r="U165" s="205">
        <f t="shared" si="279"/>
        <v>1</v>
      </c>
      <c r="V165" s="26"/>
      <c r="W165" s="4"/>
      <c r="X165">
        <f t="shared" si="276"/>
        <v>79</v>
      </c>
      <c r="Y165">
        <f t="shared" si="276"/>
        <v>53</v>
      </c>
      <c r="Z165">
        <f t="shared" si="276"/>
        <v>4</v>
      </c>
      <c r="AA165">
        <f t="shared" si="276"/>
        <v>0</v>
      </c>
      <c r="AB165">
        <f t="shared" si="276"/>
        <v>0</v>
      </c>
      <c r="AC165">
        <f t="shared" si="276"/>
        <v>0</v>
      </c>
      <c r="AD165">
        <f t="shared" si="276"/>
        <v>0</v>
      </c>
      <c r="AE165">
        <f t="shared" si="276"/>
        <v>0</v>
      </c>
      <c r="AF165">
        <f t="shared" si="276"/>
        <v>0</v>
      </c>
      <c r="AG165">
        <f t="shared" si="276"/>
        <v>0</v>
      </c>
      <c r="AH165">
        <f t="shared" si="276"/>
        <v>0</v>
      </c>
      <c r="AI165">
        <f t="shared" si="276"/>
        <v>0</v>
      </c>
      <c r="AL165">
        <f t="shared" ref="AL165:AL170" si="280">BN69</f>
        <v>1</v>
      </c>
      <c r="AM165">
        <f t="shared" ref="AM165:AM170" si="281">BO69</f>
        <v>0</v>
      </c>
      <c r="AN165">
        <f t="shared" ref="AN165:AN170" si="282">BP69</f>
        <v>0</v>
      </c>
      <c r="AO165">
        <f t="shared" ref="AO165:AO170" si="283">BQ69</f>
        <v>0</v>
      </c>
      <c r="AP165">
        <f t="shared" ref="AP165:AP170" si="284">BR69</f>
        <v>0</v>
      </c>
      <c r="AQ165">
        <f t="shared" ref="AQ165:AQ170" si="285">BS69</f>
        <v>0</v>
      </c>
      <c r="AR165">
        <f t="shared" ref="AR165:AR170" si="286">BT69</f>
        <v>0</v>
      </c>
      <c r="AS165">
        <f t="shared" ref="AS165:AS170" si="287">BU69</f>
        <v>0</v>
      </c>
      <c r="AT165">
        <f t="shared" ref="AT165:AT170" si="288">BV69</f>
        <v>0</v>
      </c>
      <c r="AU165">
        <f t="shared" ref="AU165:AU170" si="289">BW69</f>
        <v>0</v>
      </c>
      <c r="AV165">
        <f t="shared" ref="AV165:AV170" si="290">BX69</f>
        <v>0</v>
      </c>
      <c r="AW165">
        <f t="shared" ref="AW165:AW170" si="291">BY69</f>
        <v>0</v>
      </c>
      <c r="AY165"/>
      <c r="BA165" s="191">
        <f t="shared" ref="BA165:BA177" si="292">BN158+CA158</f>
        <v>28</v>
      </c>
      <c r="BB165" s="191">
        <f t="shared" ref="BB165:BB177" si="293">BO158+CB158</f>
        <v>30</v>
      </c>
      <c r="BC165" s="191">
        <f t="shared" ref="BC165:BC177" si="294">BP158+CC158</f>
        <v>2</v>
      </c>
      <c r="BD165" s="191">
        <f t="shared" ref="BD165:BD177" si="295">BQ158+CD158</f>
        <v>0</v>
      </c>
      <c r="BE165" s="191">
        <f t="shared" ref="BE165:BE177" si="296">BR158+CE158</f>
        <v>0</v>
      </c>
      <c r="BF165" s="191">
        <f t="shared" ref="BF165:BF177" si="297">BS158+CF158</f>
        <v>0</v>
      </c>
      <c r="BG165" s="191">
        <f t="shared" ref="BG165:BG177" si="298">BT158+CG158</f>
        <v>0</v>
      </c>
      <c r="BH165" s="191">
        <f t="shared" ref="BH165:BH177" si="299">BU158+CH158</f>
        <v>0</v>
      </c>
      <c r="BI165" s="191">
        <f t="shared" ref="BI165:BI177" si="300">BV158+CI158</f>
        <v>0</v>
      </c>
      <c r="BJ165" s="191">
        <f t="shared" ref="BJ165:BJ177" si="301">BW158+CJ158</f>
        <v>0</v>
      </c>
      <c r="BK165" s="191">
        <f t="shared" ref="BK165:BK177" si="302">BX158+CK158</f>
        <v>0</v>
      </c>
      <c r="BL165" s="191">
        <f t="shared" ref="BL165:BL177" si="303">BY158+CL158</f>
        <v>0</v>
      </c>
      <c r="BM165" s="72"/>
      <c r="BN165" s="191">
        <v>1</v>
      </c>
      <c r="BO165" s="191">
        <v>0</v>
      </c>
      <c r="BP165" s="191">
        <v>0</v>
      </c>
      <c r="BQ165" s="191">
        <v>0</v>
      </c>
      <c r="BR165" s="191">
        <v>0</v>
      </c>
      <c r="BS165" s="191">
        <v>0</v>
      </c>
      <c r="BT165" s="191">
        <v>0</v>
      </c>
      <c r="BU165" s="191">
        <v>0</v>
      </c>
      <c r="BV165" s="191">
        <v>0</v>
      </c>
      <c r="BW165" s="191">
        <v>0</v>
      </c>
      <c r="BX165" s="191">
        <v>0</v>
      </c>
      <c r="BY165" s="191">
        <v>0</v>
      </c>
      <c r="CA165" s="190">
        <v>29</v>
      </c>
      <c r="CB165" s="190">
        <v>29</v>
      </c>
      <c r="CC165" s="190">
        <v>1</v>
      </c>
      <c r="CD165" s="190">
        <v>1</v>
      </c>
      <c r="CE165" s="190">
        <v>0</v>
      </c>
      <c r="CF165" s="190">
        <v>0</v>
      </c>
      <c r="CG165" s="190">
        <v>0</v>
      </c>
      <c r="CH165" s="190">
        <v>0</v>
      </c>
      <c r="CI165" s="190">
        <v>0</v>
      </c>
      <c r="CJ165" s="190">
        <v>0</v>
      </c>
      <c r="CK165" s="190">
        <v>0</v>
      </c>
      <c r="CL165" s="190">
        <v>0</v>
      </c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</row>
    <row r="166" spans="1:124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f>T162-U162</f>
        <v>1006</v>
      </c>
      <c r="J166" s="56"/>
      <c r="K166" s="53"/>
      <c r="L166" s="60" t="s">
        <v>56</v>
      </c>
      <c r="M166" s="54">
        <f>U162</f>
        <v>18</v>
      </c>
      <c r="N166" s="58"/>
      <c r="O166" s="47"/>
      <c r="P166" s="51"/>
      <c r="Q166" s="48"/>
      <c r="R166" s="49" t="s">
        <v>57</v>
      </c>
      <c r="S166" s="49"/>
      <c r="T166" s="52">
        <f>I166+M166*2</f>
        <v>1042</v>
      </c>
      <c r="U166" s="50"/>
      <c r="V166" s="26"/>
      <c r="W166" s="4"/>
      <c r="X166">
        <f t="shared" si="276"/>
        <v>37</v>
      </c>
      <c r="Y166">
        <f t="shared" si="276"/>
        <v>49</v>
      </c>
      <c r="Z166">
        <f t="shared" si="276"/>
        <v>6</v>
      </c>
      <c r="AA166">
        <f t="shared" si="276"/>
        <v>0</v>
      </c>
      <c r="AB166">
        <f t="shared" si="276"/>
        <v>0</v>
      </c>
      <c r="AC166">
        <f t="shared" si="276"/>
        <v>0</v>
      </c>
      <c r="AD166">
        <f t="shared" si="276"/>
        <v>0</v>
      </c>
      <c r="AE166">
        <f t="shared" si="276"/>
        <v>0</v>
      </c>
      <c r="AF166">
        <f t="shared" si="276"/>
        <v>0</v>
      </c>
      <c r="AG166">
        <f t="shared" si="276"/>
        <v>0</v>
      </c>
      <c r="AH166">
        <f t="shared" si="276"/>
        <v>0</v>
      </c>
      <c r="AI166">
        <f t="shared" si="276"/>
        <v>0</v>
      </c>
      <c r="AL166">
        <f t="shared" si="280"/>
        <v>0</v>
      </c>
      <c r="AM166">
        <f t="shared" si="281"/>
        <v>0</v>
      </c>
      <c r="AN166">
        <f t="shared" si="282"/>
        <v>0</v>
      </c>
      <c r="AO166">
        <f t="shared" si="283"/>
        <v>0</v>
      </c>
      <c r="AP166">
        <f t="shared" si="284"/>
        <v>0</v>
      </c>
      <c r="AQ166">
        <f t="shared" si="285"/>
        <v>0</v>
      </c>
      <c r="AR166">
        <f t="shared" si="286"/>
        <v>0</v>
      </c>
      <c r="AS166">
        <f t="shared" si="287"/>
        <v>0</v>
      </c>
      <c r="AT166">
        <f t="shared" si="288"/>
        <v>0</v>
      </c>
      <c r="AU166">
        <f t="shared" si="289"/>
        <v>0</v>
      </c>
      <c r="AV166">
        <f t="shared" si="290"/>
        <v>0</v>
      </c>
      <c r="AW166">
        <f t="shared" si="291"/>
        <v>0</v>
      </c>
      <c r="AY166"/>
      <c r="BA166" s="191">
        <f t="shared" si="292"/>
        <v>46</v>
      </c>
      <c r="BB166" s="191">
        <f t="shared" si="293"/>
        <v>25</v>
      </c>
      <c r="BC166" s="191">
        <f t="shared" si="294"/>
        <v>4</v>
      </c>
      <c r="BD166" s="191">
        <f t="shared" si="295"/>
        <v>0</v>
      </c>
      <c r="BE166" s="191">
        <f t="shared" si="296"/>
        <v>0</v>
      </c>
      <c r="BF166" s="191">
        <f t="shared" si="297"/>
        <v>0</v>
      </c>
      <c r="BG166" s="191">
        <f t="shared" si="298"/>
        <v>0</v>
      </c>
      <c r="BH166" s="191">
        <f t="shared" si="299"/>
        <v>0</v>
      </c>
      <c r="BI166" s="191">
        <f t="shared" si="300"/>
        <v>0</v>
      </c>
      <c r="BJ166" s="191">
        <f t="shared" si="301"/>
        <v>0</v>
      </c>
      <c r="BK166" s="191">
        <f t="shared" si="302"/>
        <v>0</v>
      </c>
      <c r="BL166" s="191">
        <f t="shared" si="303"/>
        <v>0</v>
      </c>
      <c r="BM166" s="72"/>
      <c r="BN166" s="191">
        <v>1</v>
      </c>
      <c r="BO166" s="191">
        <v>0</v>
      </c>
      <c r="BP166" s="191">
        <v>0</v>
      </c>
      <c r="BQ166" s="191">
        <v>0</v>
      </c>
      <c r="BR166" s="191">
        <v>0</v>
      </c>
      <c r="BS166" s="191">
        <v>0</v>
      </c>
      <c r="BT166" s="191">
        <v>0</v>
      </c>
      <c r="BU166" s="191">
        <v>0</v>
      </c>
      <c r="BV166" s="191">
        <v>0</v>
      </c>
      <c r="BW166" s="191">
        <v>0</v>
      </c>
      <c r="BX166" s="191">
        <v>0</v>
      </c>
      <c r="BY166" s="191">
        <v>0</v>
      </c>
      <c r="CA166" s="190">
        <v>27</v>
      </c>
      <c r="CB166" s="190">
        <v>12</v>
      </c>
      <c r="CC166" s="190">
        <v>3</v>
      </c>
      <c r="CD166" s="190">
        <v>0</v>
      </c>
      <c r="CE166" s="190">
        <v>0</v>
      </c>
      <c r="CF166" s="190">
        <v>0</v>
      </c>
      <c r="CG166" s="190">
        <v>0</v>
      </c>
      <c r="CH166" s="190">
        <v>0</v>
      </c>
      <c r="CI166" s="190">
        <v>0</v>
      </c>
      <c r="CJ166" s="190">
        <v>0</v>
      </c>
      <c r="CK166" s="190">
        <v>0</v>
      </c>
      <c r="CL166" s="190">
        <v>0</v>
      </c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</row>
    <row r="167" spans="1:124" ht="13.5" thickTop="1" x14ac:dyDescent="0.3">
      <c r="A167" s="32" t="s">
        <v>58</v>
      </c>
      <c r="B167" s="33"/>
      <c r="C167" s="33"/>
      <c r="D167" s="34" t="s">
        <v>59</v>
      </c>
      <c r="E167" s="35">
        <f>(B162*15+D162*35+F162*45+H162*55+J162*65+L162*75+N162*85+P162*95+R162*125)/T162</f>
        <v>25.947265625</v>
      </c>
      <c r="F167" s="32" t="s">
        <v>60</v>
      </c>
      <c r="G167" s="36"/>
      <c r="H167" s="34" t="s">
        <v>61</v>
      </c>
      <c r="I167" s="35">
        <f>(C162*15+E162*35+G162*45+I162*55+K162*65+M162*75+O162*85+Q162*95+S162*125)/U162</f>
        <v>17.222222222222221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6"/>
      <c r="W167" s="4"/>
      <c r="X167">
        <f t="shared" si="276"/>
        <v>20</v>
      </c>
      <c r="Y167">
        <f t="shared" si="276"/>
        <v>25</v>
      </c>
      <c r="Z167">
        <f t="shared" si="276"/>
        <v>5</v>
      </c>
      <c r="AA167">
        <f t="shared" si="276"/>
        <v>1</v>
      </c>
      <c r="AB167">
        <f t="shared" si="276"/>
        <v>0</v>
      </c>
      <c r="AC167">
        <f t="shared" si="276"/>
        <v>0</v>
      </c>
      <c r="AD167">
        <f t="shared" si="276"/>
        <v>0</v>
      </c>
      <c r="AE167">
        <f t="shared" si="276"/>
        <v>0</v>
      </c>
      <c r="AF167">
        <f t="shared" si="276"/>
        <v>0</v>
      </c>
      <c r="AG167">
        <f t="shared" si="276"/>
        <v>0</v>
      </c>
      <c r="AH167">
        <f t="shared" si="276"/>
        <v>0</v>
      </c>
      <c r="AI167">
        <f t="shared" si="276"/>
        <v>0</v>
      </c>
      <c r="AL167">
        <f t="shared" si="280"/>
        <v>1</v>
      </c>
      <c r="AM167">
        <f t="shared" si="281"/>
        <v>0</v>
      </c>
      <c r="AN167">
        <f t="shared" si="282"/>
        <v>0</v>
      </c>
      <c r="AO167">
        <f t="shared" si="283"/>
        <v>0</v>
      </c>
      <c r="AP167">
        <f t="shared" si="284"/>
        <v>0</v>
      </c>
      <c r="AQ167">
        <f t="shared" si="285"/>
        <v>0</v>
      </c>
      <c r="AR167">
        <f t="shared" si="286"/>
        <v>0</v>
      </c>
      <c r="AS167">
        <f t="shared" si="287"/>
        <v>0</v>
      </c>
      <c r="AT167">
        <f t="shared" si="288"/>
        <v>0</v>
      </c>
      <c r="AU167">
        <f t="shared" si="289"/>
        <v>0</v>
      </c>
      <c r="AV167">
        <f t="shared" si="290"/>
        <v>0</v>
      </c>
      <c r="AW167">
        <f t="shared" si="291"/>
        <v>0</v>
      </c>
      <c r="AY167"/>
      <c r="BA167" s="191">
        <f t="shared" si="292"/>
        <v>31</v>
      </c>
      <c r="BB167" s="191">
        <f t="shared" si="293"/>
        <v>27</v>
      </c>
      <c r="BC167" s="191">
        <f t="shared" si="294"/>
        <v>4</v>
      </c>
      <c r="BD167" s="191">
        <f t="shared" si="295"/>
        <v>0</v>
      </c>
      <c r="BE167" s="191">
        <f t="shared" si="296"/>
        <v>0</v>
      </c>
      <c r="BF167" s="191">
        <f t="shared" si="297"/>
        <v>0</v>
      </c>
      <c r="BG167" s="191">
        <f t="shared" si="298"/>
        <v>0</v>
      </c>
      <c r="BH167" s="191">
        <f t="shared" si="299"/>
        <v>0</v>
      </c>
      <c r="BI167" s="191">
        <f t="shared" si="300"/>
        <v>0</v>
      </c>
      <c r="BJ167" s="191">
        <f t="shared" si="301"/>
        <v>0</v>
      </c>
      <c r="BK167" s="191">
        <f t="shared" si="302"/>
        <v>0</v>
      </c>
      <c r="BL167" s="191">
        <f t="shared" si="303"/>
        <v>0</v>
      </c>
      <c r="BM167" s="72"/>
      <c r="BN167" s="191">
        <v>0</v>
      </c>
      <c r="BO167" s="191">
        <v>0</v>
      </c>
      <c r="BP167" s="191">
        <v>0</v>
      </c>
      <c r="BQ167" s="191">
        <v>0</v>
      </c>
      <c r="BR167" s="191">
        <v>0</v>
      </c>
      <c r="BS167" s="191">
        <v>0</v>
      </c>
      <c r="BT167" s="191">
        <v>0</v>
      </c>
      <c r="BU167" s="191">
        <v>0</v>
      </c>
      <c r="BV167" s="191">
        <v>0</v>
      </c>
      <c r="BW167" s="191">
        <v>0</v>
      </c>
      <c r="BX167" s="191">
        <v>0</v>
      </c>
      <c r="BY167" s="191">
        <v>0</v>
      </c>
      <c r="CA167" s="190">
        <v>17</v>
      </c>
      <c r="CB167" s="190">
        <v>11</v>
      </c>
      <c r="CC167" s="190">
        <v>0</v>
      </c>
      <c r="CD167" s="190">
        <v>0</v>
      </c>
      <c r="CE167" s="190">
        <v>0</v>
      </c>
      <c r="CF167" s="190">
        <v>0</v>
      </c>
      <c r="CG167" s="190">
        <v>0</v>
      </c>
      <c r="CH167" s="190">
        <v>0</v>
      </c>
      <c r="CI167" s="190">
        <v>0</v>
      </c>
      <c r="CJ167" s="190">
        <v>0</v>
      </c>
      <c r="CK167" s="190">
        <v>0</v>
      </c>
      <c r="CL167" s="190">
        <v>0</v>
      </c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</row>
    <row r="168" spans="1:124" ht="6" customHeight="1" x14ac:dyDescent="0.3">
      <c r="V168" s="26"/>
      <c r="W168" s="4"/>
      <c r="X168">
        <f t="shared" si="276"/>
        <v>14</v>
      </c>
      <c r="Y168">
        <f t="shared" si="276"/>
        <v>14</v>
      </c>
      <c r="Z168">
        <f t="shared" si="276"/>
        <v>3</v>
      </c>
      <c r="AA168">
        <f t="shared" si="276"/>
        <v>0</v>
      </c>
      <c r="AB168">
        <f t="shared" si="276"/>
        <v>0</v>
      </c>
      <c r="AC168">
        <f t="shared" si="276"/>
        <v>0</v>
      </c>
      <c r="AD168">
        <f t="shared" si="276"/>
        <v>0</v>
      </c>
      <c r="AE168">
        <f t="shared" si="276"/>
        <v>0</v>
      </c>
      <c r="AF168">
        <f t="shared" si="276"/>
        <v>0</v>
      </c>
      <c r="AG168">
        <f t="shared" si="276"/>
        <v>0</v>
      </c>
      <c r="AH168">
        <f t="shared" si="276"/>
        <v>0</v>
      </c>
      <c r="AI168">
        <f t="shared" si="276"/>
        <v>0</v>
      </c>
      <c r="AL168">
        <f t="shared" si="280"/>
        <v>1</v>
      </c>
      <c r="AM168">
        <f t="shared" si="281"/>
        <v>0</v>
      </c>
      <c r="AN168">
        <f t="shared" si="282"/>
        <v>0</v>
      </c>
      <c r="AO168">
        <f t="shared" si="283"/>
        <v>0</v>
      </c>
      <c r="AP168">
        <f t="shared" si="284"/>
        <v>0</v>
      </c>
      <c r="AQ168">
        <f t="shared" si="285"/>
        <v>0</v>
      </c>
      <c r="AR168">
        <f t="shared" si="286"/>
        <v>0</v>
      </c>
      <c r="AS168">
        <f t="shared" si="287"/>
        <v>0</v>
      </c>
      <c r="AT168">
        <f t="shared" si="288"/>
        <v>0</v>
      </c>
      <c r="AU168">
        <f t="shared" si="289"/>
        <v>0</v>
      </c>
      <c r="AV168">
        <f t="shared" si="290"/>
        <v>0</v>
      </c>
      <c r="AW168">
        <f t="shared" si="291"/>
        <v>0</v>
      </c>
      <c r="AY168"/>
      <c r="BA168" s="191">
        <f t="shared" si="292"/>
        <v>24</v>
      </c>
      <c r="BB168" s="191">
        <f t="shared" si="293"/>
        <v>17</v>
      </c>
      <c r="BC168" s="191">
        <f t="shared" si="294"/>
        <v>0</v>
      </c>
      <c r="BD168" s="191">
        <f t="shared" si="295"/>
        <v>0</v>
      </c>
      <c r="BE168" s="191">
        <f t="shared" si="296"/>
        <v>0</v>
      </c>
      <c r="BF168" s="191">
        <f t="shared" si="297"/>
        <v>0</v>
      </c>
      <c r="BG168" s="191">
        <f t="shared" si="298"/>
        <v>0</v>
      </c>
      <c r="BH168" s="191">
        <f t="shared" si="299"/>
        <v>0</v>
      </c>
      <c r="BI168" s="191">
        <f t="shared" si="300"/>
        <v>0</v>
      </c>
      <c r="BJ168" s="191">
        <f t="shared" si="301"/>
        <v>0</v>
      </c>
      <c r="BK168" s="191">
        <f t="shared" si="302"/>
        <v>0</v>
      </c>
      <c r="BL168" s="191">
        <f t="shared" si="303"/>
        <v>0</v>
      </c>
      <c r="BM168" s="72"/>
      <c r="BN168" s="191">
        <v>0</v>
      </c>
      <c r="BO168" s="191">
        <v>0</v>
      </c>
      <c r="BP168" s="191">
        <v>0</v>
      </c>
      <c r="BQ168" s="191">
        <v>0</v>
      </c>
      <c r="BR168" s="191">
        <v>0</v>
      </c>
      <c r="BS168" s="191">
        <v>0</v>
      </c>
      <c r="BT168" s="191">
        <v>0</v>
      </c>
      <c r="BU168" s="191">
        <v>0</v>
      </c>
      <c r="BV168" s="191">
        <v>0</v>
      </c>
      <c r="BW168" s="191">
        <v>0</v>
      </c>
      <c r="BX168" s="191">
        <v>0</v>
      </c>
      <c r="BY168" s="191">
        <v>0</v>
      </c>
      <c r="CA168" s="190">
        <v>9</v>
      </c>
      <c r="CB168" s="190">
        <v>13</v>
      </c>
      <c r="CC168" s="190">
        <v>4</v>
      </c>
      <c r="CD168" s="190">
        <v>0</v>
      </c>
      <c r="CE168" s="190">
        <v>0</v>
      </c>
      <c r="CF168" s="190">
        <v>0</v>
      </c>
      <c r="CG168" s="190">
        <v>0</v>
      </c>
      <c r="CH168" s="190">
        <v>0</v>
      </c>
      <c r="CI168" s="190">
        <v>0</v>
      </c>
      <c r="CJ168" s="190">
        <v>0</v>
      </c>
      <c r="CK168" s="190">
        <v>0</v>
      </c>
      <c r="CL168" s="190">
        <v>0</v>
      </c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</row>
    <row r="169" spans="1:124" ht="13" x14ac:dyDescent="0.3">
      <c r="V169" s="28"/>
      <c r="W169" s="4"/>
      <c r="X169">
        <f t="shared" si="276"/>
        <v>6</v>
      </c>
      <c r="Y169">
        <f t="shared" si="276"/>
        <v>8</v>
      </c>
      <c r="Z169">
        <f t="shared" si="276"/>
        <v>1</v>
      </c>
      <c r="AA169">
        <f t="shared" si="276"/>
        <v>1</v>
      </c>
      <c r="AB169">
        <f t="shared" si="276"/>
        <v>0</v>
      </c>
      <c r="AC169">
        <f t="shared" si="276"/>
        <v>0</v>
      </c>
      <c r="AD169">
        <f t="shared" si="276"/>
        <v>0</v>
      </c>
      <c r="AE169">
        <f t="shared" si="276"/>
        <v>0</v>
      </c>
      <c r="AF169">
        <f t="shared" si="276"/>
        <v>0</v>
      </c>
      <c r="AG169">
        <f t="shared" si="276"/>
        <v>0</v>
      </c>
      <c r="AH169">
        <f t="shared" si="276"/>
        <v>0</v>
      </c>
      <c r="AI169">
        <f t="shared" si="276"/>
        <v>0</v>
      </c>
      <c r="AL169">
        <f t="shared" si="280"/>
        <v>0</v>
      </c>
      <c r="AM169">
        <f t="shared" si="281"/>
        <v>0</v>
      </c>
      <c r="AN169">
        <f t="shared" si="282"/>
        <v>0</v>
      </c>
      <c r="AO169">
        <f t="shared" si="283"/>
        <v>0</v>
      </c>
      <c r="AP169">
        <f t="shared" si="284"/>
        <v>0</v>
      </c>
      <c r="AQ169">
        <f t="shared" si="285"/>
        <v>0</v>
      </c>
      <c r="AR169">
        <f t="shared" si="286"/>
        <v>0</v>
      </c>
      <c r="AS169">
        <f t="shared" si="287"/>
        <v>0</v>
      </c>
      <c r="AT169">
        <f t="shared" si="288"/>
        <v>0</v>
      </c>
      <c r="AU169">
        <f t="shared" si="289"/>
        <v>0</v>
      </c>
      <c r="AV169">
        <f t="shared" si="290"/>
        <v>0</v>
      </c>
      <c r="AW169">
        <f t="shared" si="291"/>
        <v>0</v>
      </c>
      <c r="AY169"/>
      <c r="BA169" s="191">
        <f t="shared" si="292"/>
        <v>31</v>
      </c>
      <c r="BB169" s="191">
        <f t="shared" si="293"/>
        <v>18</v>
      </c>
      <c r="BC169" s="191">
        <f t="shared" si="294"/>
        <v>2</v>
      </c>
      <c r="BD169" s="191">
        <f t="shared" si="295"/>
        <v>0</v>
      </c>
      <c r="BE169" s="191">
        <f t="shared" si="296"/>
        <v>0</v>
      </c>
      <c r="BF169" s="191">
        <f t="shared" si="297"/>
        <v>0</v>
      </c>
      <c r="BG169" s="191">
        <f t="shared" si="298"/>
        <v>0</v>
      </c>
      <c r="BH169" s="191">
        <f t="shared" si="299"/>
        <v>0</v>
      </c>
      <c r="BI169" s="191">
        <f t="shared" si="300"/>
        <v>0</v>
      </c>
      <c r="BJ169" s="191">
        <f t="shared" si="301"/>
        <v>0</v>
      </c>
      <c r="BK169" s="191">
        <f t="shared" si="302"/>
        <v>0</v>
      </c>
      <c r="BL169" s="191">
        <f t="shared" si="303"/>
        <v>0</v>
      </c>
      <c r="BM169" s="72"/>
      <c r="BN169" s="191">
        <v>0</v>
      </c>
      <c r="BO169" s="191">
        <v>0</v>
      </c>
      <c r="BP169" s="191">
        <v>0</v>
      </c>
      <c r="BQ169" s="191">
        <v>0</v>
      </c>
      <c r="BR169" s="191">
        <v>0</v>
      </c>
      <c r="BS169" s="191">
        <v>0</v>
      </c>
      <c r="BT169" s="191">
        <v>0</v>
      </c>
      <c r="BU169" s="191">
        <v>0</v>
      </c>
      <c r="BV169" s="191">
        <v>0</v>
      </c>
      <c r="BW169" s="191">
        <v>0</v>
      </c>
      <c r="BX169" s="191">
        <v>0</v>
      </c>
      <c r="BY169" s="191">
        <v>0</v>
      </c>
      <c r="CA169" s="190">
        <v>10</v>
      </c>
      <c r="CB169" s="190">
        <v>7</v>
      </c>
      <c r="CC169" s="190">
        <v>0</v>
      </c>
      <c r="CD169" s="190">
        <v>1</v>
      </c>
      <c r="CE169" s="190">
        <v>0</v>
      </c>
      <c r="CF169" s="190">
        <v>0</v>
      </c>
      <c r="CG169" s="190">
        <v>0</v>
      </c>
      <c r="CH169" s="190">
        <v>0</v>
      </c>
      <c r="CI169" s="190">
        <v>0</v>
      </c>
      <c r="CJ169" s="190">
        <v>0</v>
      </c>
      <c r="CK169" s="190">
        <v>0</v>
      </c>
      <c r="CL169" s="190">
        <v>0</v>
      </c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</row>
    <row r="170" spans="1:124" ht="13" x14ac:dyDescent="0.3">
      <c r="V170" s="29"/>
      <c r="W170" s="4"/>
      <c r="X170">
        <f>BA79</f>
        <v>8</v>
      </c>
      <c r="Y170">
        <f t="shared" si="276"/>
        <v>14</v>
      </c>
      <c r="Z170">
        <f t="shared" si="276"/>
        <v>4</v>
      </c>
      <c r="AA170">
        <f t="shared" si="276"/>
        <v>0</v>
      </c>
      <c r="AB170">
        <f t="shared" si="276"/>
        <v>0</v>
      </c>
      <c r="AC170">
        <f t="shared" si="276"/>
        <v>0</v>
      </c>
      <c r="AD170">
        <f t="shared" si="276"/>
        <v>0</v>
      </c>
      <c r="AE170">
        <f t="shared" si="276"/>
        <v>0</v>
      </c>
      <c r="AF170">
        <f t="shared" si="276"/>
        <v>0</v>
      </c>
      <c r="AG170">
        <f t="shared" si="276"/>
        <v>0</v>
      </c>
      <c r="AH170">
        <f t="shared" si="276"/>
        <v>0</v>
      </c>
      <c r="AI170">
        <f t="shared" si="276"/>
        <v>0</v>
      </c>
      <c r="AL170">
        <f t="shared" si="280"/>
        <v>0</v>
      </c>
      <c r="AM170">
        <f t="shared" si="281"/>
        <v>0</v>
      </c>
      <c r="AN170">
        <f t="shared" si="282"/>
        <v>0</v>
      </c>
      <c r="AO170">
        <f t="shared" si="283"/>
        <v>0</v>
      </c>
      <c r="AP170">
        <f t="shared" si="284"/>
        <v>0</v>
      </c>
      <c r="AQ170">
        <f t="shared" si="285"/>
        <v>0</v>
      </c>
      <c r="AR170">
        <f t="shared" si="286"/>
        <v>0</v>
      </c>
      <c r="AS170">
        <f t="shared" si="287"/>
        <v>0</v>
      </c>
      <c r="AT170">
        <f t="shared" si="288"/>
        <v>0</v>
      </c>
      <c r="AU170">
        <f t="shared" si="289"/>
        <v>0</v>
      </c>
      <c r="AV170">
        <f t="shared" si="290"/>
        <v>0</v>
      </c>
      <c r="AW170">
        <f t="shared" si="291"/>
        <v>0</v>
      </c>
      <c r="AY170"/>
      <c r="BA170" s="191">
        <f t="shared" si="292"/>
        <v>25</v>
      </c>
      <c r="BB170" s="191">
        <f t="shared" si="293"/>
        <v>23</v>
      </c>
      <c r="BC170" s="191">
        <f t="shared" si="294"/>
        <v>1</v>
      </c>
      <c r="BD170" s="191">
        <f t="shared" si="295"/>
        <v>0</v>
      </c>
      <c r="BE170" s="191">
        <f t="shared" si="296"/>
        <v>0</v>
      </c>
      <c r="BF170" s="191">
        <f t="shared" si="297"/>
        <v>0</v>
      </c>
      <c r="BG170" s="191">
        <f t="shared" si="298"/>
        <v>0</v>
      </c>
      <c r="BH170" s="191">
        <f t="shared" si="299"/>
        <v>0</v>
      </c>
      <c r="BI170" s="191">
        <f t="shared" si="300"/>
        <v>0</v>
      </c>
      <c r="BJ170" s="191">
        <f t="shared" si="301"/>
        <v>0</v>
      </c>
      <c r="BK170" s="191">
        <f t="shared" si="302"/>
        <v>0</v>
      </c>
      <c r="BL170" s="191">
        <f t="shared" si="303"/>
        <v>0</v>
      </c>
      <c r="BM170" s="72"/>
      <c r="BN170" s="191">
        <v>0</v>
      </c>
      <c r="BO170" s="191">
        <v>0</v>
      </c>
      <c r="BP170" s="191">
        <v>0</v>
      </c>
      <c r="BQ170" s="191">
        <v>0</v>
      </c>
      <c r="BR170" s="191">
        <v>0</v>
      </c>
      <c r="BS170" s="191">
        <v>0</v>
      </c>
      <c r="BT170" s="191">
        <v>0</v>
      </c>
      <c r="BU170" s="191">
        <v>0</v>
      </c>
      <c r="BV170" s="191">
        <v>0</v>
      </c>
      <c r="BW170" s="191">
        <v>0</v>
      </c>
      <c r="BX170" s="191">
        <v>0</v>
      </c>
      <c r="BY170" s="191">
        <v>0</v>
      </c>
      <c r="CA170" s="190">
        <v>6</v>
      </c>
      <c r="CB170" s="190">
        <v>10</v>
      </c>
      <c r="CC170" s="190">
        <v>0</v>
      </c>
      <c r="CD170" s="190">
        <v>0</v>
      </c>
      <c r="CE170" s="190">
        <v>0</v>
      </c>
      <c r="CF170" s="190">
        <v>0</v>
      </c>
      <c r="CG170" s="190">
        <v>0</v>
      </c>
      <c r="CH170" s="190">
        <v>0</v>
      </c>
      <c r="CI170" s="190">
        <v>0</v>
      </c>
      <c r="CJ170" s="190">
        <v>0</v>
      </c>
      <c r="CK170" s="190">
        <v>0</v>
      </c>
      <c r="CL170" s="190">
        <v>0</v>
      </c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</row>
    <row r="171" spans="1:124" ht="13" x14ac:dyDescent="0.3">
      <c r="V171" s="30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Y171"/>
      <c r="BA171" s="191">
        <f t="shared" si="292"/>
        <v>26</v>
      </c>
      <c r="BB171" s="191">
        <f t="shared" si="293"/>
        <v>21</v>
      </c>
      <c r="BC171" s="191">
        <f t="shared" si="294"/>
        <v>1</v>
      </c>
      <c r="BD171" s="191">
        <f t="shared" si="295"/>
        <v>0</v>
      </c>
      <c r="BE171" s="191">
        <f t="shared" si="296"/>
        <v>0</v>
      </c>
      <c r="BF171" s="191">
        <f t="shared" si="297"/>
        <v>0</v>
      </c>
      <c r="BG171" s="191">
        <f t="shared" si="298"/>
        <v>0</v>
      </c>
      <c r="BH171" s="191">
        <f t="shared" si="299"/>
        <v>0</v>
      </c>
      <c r="BI171" s="191">
        <f t="shared" si="300"/>
        <v>0</v>
      </c>
      <c r="BJ171" s="191">
        <f t="shared" si="301"/>
        <v>0</v>
      </c>
      <c r="BK171" s="191">
        <f t="shared" si="302"/>
        <v>0</v>
      </c>
      <c r="BL171" s="191">
        <f t="shared" si="303"/>
        <v>0</v>
      </c>
      <c r="BM171" s="72"/>
      <c r="BN171"/>
      <c r="BO171"/>
      <c r="BP171"/>
      <c r="BQ171"/>
      <c r="BR171"/>
      <c r="BS171"/>
      <c r="BT171"/>
      <c r="BU171"/>
      <c r="BV171"/>
      <c r="BW171"/>
      <c r="BX171"/>
      <c r="BY171"/>
      <c r="CA171"/>
      <c r="CB171"/>
      <c r="CC171"/>
      <c r="CD171"/>
      <c r="CE171"/>
      <c r="CF171"/>
      <c r="CG171"/>
      <c r="CH171"/>
      <c r="CI171"/>
      <c r="CJ171"/>
      <c r="CK171"/>
      <c r="CL171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</row>
    <row r="172" spans="1:124" ht="13" x14ac:dyDescent="0.3">
      <c r="V172" s="31"/>
      <c r="AY172"/>
      <c r="BA172" s="191">
        <f t="shared" si="292"/>
        <v>30</v>
      </c>
      <c r="BB172" s="191">
        <f t="shared" si="293"/>
        <v>29</v>
      </c>
      <c r="BC172" s="191">
        <f t="shared" si="294"/>
        <v>1</v>
      </c>
      <c r="BD172" s="191">
        <f t="shared" si="295"/>
        <v>1</v>
      </c>
      <c r="BE172" s="191">
        <f t="shared" si="296"/>
        <v>0</v>
      </c>
      <c r="BF172" s="191">
        <f t="shared" si="297"/>
        <v>0</v>
      </c>
      <c r="BG172" s="191">
        <f t="shared" si="298"/>
        <v>0</v>
      </c>
      <c r="BH172" s="191">
        <f t="shared" si="299"/>
        <v>0</v>
      </c>
      <c r="BI172" s="191">
        <f t="shared" si="300"/>
        <v>0</v>
      </c>
      <c r="BJ172" s="191">
        <f t="shared" si="301"/>
        <v>0</v>
      </c>
      <c r="BK172" s="191">
        <f t="shared" si="302"/>
        <v>0</v>
      </c>
      <c r="BL172" s="191">
        <f t="shared" si="303"/>
        <v>0</v>
      </c>
      <c r="BM172" s="72"/>
      <c r="BN172"/>
      <c r="BO172"/>
      <c r="BP172"/>
      <c r="BQ172"/>
      <c r="BR172"/>
      <c r="BS172"/>
      <c r="BT172"/>
      <c r="BU172"/>
      <c r="BV172"/>
      <c r="BW172"/>
      <c r="BX172"/>
      <c r="BY172"/>
      <c r="CA172"/>
      <c r="CB172"/>
      <c r="CC172"/>
      <c r="CD172"/>
      <c r="CE172"/>
      <c r="CF172"/>
      <c r="CG172"/>
      <c r="CH172"/>
      <c r="CI172"/>
      <c r="CJ172"/>
      <c r="CK172"/>
      <c r="CL17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</row>
    <row r="173" spans="1:124" ht="13" x14ac:dyDescent="0.3">
      <c r="V173" s="31"/>
      <c r="AY173"/>
      <c r="BA173" s="191">
        <f t="shared" si="292"/>
        <v>28</v>
      </c>
      <c r="BB173" s="191">
        <f t="shared" si="293"/>
        <v>12</v>
      </c>
      <c r="BC173" s="191">
        <f t="shared" si="294"/>
        <v>3</v>
      </c>
      <c r="BD173" s="191">
        <f t="shared" si="295"/>
        <v>0</v>
      </c>
      <c r="BE173" s="191">
        <f t="shared" si="296"/>
        <v>0</v>
      </c>
      <c r="BF173" s="191">
        <f t="shared" si="297"/>
        <v>0</v>
      </c>
      <c r="BG173" s="191">
        <f t="shared" si="298"/>
        <v>0</v>
      </c>
      <c r="BH173" s="191">
        <f t="shared" si="299"/>
        <v>0</v>
      </c>
      <c r="BI173" s="191">
        <f t="shared" si="300"/>
        <v>0</v>
      </c>
      <c r="BJ173" s="191">
        <f t="shared" si="301"/>
        <v>0</v>
      </c>
      <c r="BK173" s="191">
        <f t="shared" si="302"/>
        <v>0</v>
      </c>
      <c r="BL173" s="191">
        <f t="shared" si="303"/>
        <v>0</v>
      </c>
      <c r="BM173" s="72"/>
      <c r="BN173"/>
      <c r="BO173"/>
      <c r="BP173"/>
      <c r="BQ173"/>
      <c r="BR173"/>
      <c r="BS173"/>
      <c r="BT173"/>
      <c r="BU173"/>
      <c r="BV173"/>
      <c r="BW173"/>
      <c r="BX173"/>
      <c r="BY173"/>
      <c r="CA173"/>
      <c r="CB173"/>
      <c r="CC173"/>
      <c r="CD173"/>
      <c r="CE173"/>
      <c r="CF173"/>
      <c r="CG173"/>
      <c r="CH173"/>
      <c r="CI173"/>
      <c r="CJ173"/>
      <c r="CK173"/>
      <c r="CL173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</row>
    <row r="174" spans="1:124" ht="13" x14ac:dyDescent="0.3">
      <c r="AY174"/>
      <c r="BA174" s="191">
        <f t="shared" si="292"/>
        <v>17</v>
      </c>
      <c r="BB174" s="191">
        <f t="shared" si="293"/>
        <v>11</v>
      </c>
      <c r="BC174" s="191">
        <f t="shared" si="294"/>
        <v>0</v>
      </c>
      <c r="BD174" s="191">
        <f t="shared" si="295"/>
        <v>0</v>
      </c>
      <c r="BE174" s="191">
        <f t="shared" si="296"/>
        <v>0</v>
      </c>
      <c r="BF174" s="191">
        <f t="shared" si="297"/>
        <v>0</v>
      </c>
      <c r="BG174" s="191">
        <f t="shared" si="298"/>
        <v>0</v>
      </c>
      <c r="BH174" s="191">
        <f t="shared" si="299"/>
        <v>0</v>
      </c>
      <c r="BI174" s="191">
        <f t="shared" si="300"/>
        <v>0</v>
      </c>
      <c r="BJ174" s="191">
        <f t="shared" si="301"/>
        <v>0</v>
      </c>
      <c r="BK174" s="191">
        <f t="shared" si="302"/>
        <v>0</v>
      </c>
      <c r="BL174" s="191">
        <f t="shared" si="303"/>
        <v>0</v>
      </c>
      <c r="BM174" s="72"/>
      <c r="BN174"/>
      <c r="BO174"/>
      <c r="BP174"/>
      <c r="BQ174"/>
      <c r="BR174"/>
      <c r="BS174"/>
      <c r="BT174"/>
      <c r="BU174"/>
      <c r="BV174"/>
      <c r="BW174"/>
      <c r="BX174"/>
      <c r="BY174"/>
      <c r="CA174"/>
      <c r="CB174"/>
      <c r="CC174"/>
      <c r="CD174"/>
      <c r="CE174"/>
      <c r="CF174"/>
      <c r="CG174"/>
      <c r="CH174"/>
      <c r="CI174"/>
      <c r="CJ174"/>
      <c r="CK174"/>
      <c r="CL174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</row>
    <row r="175" spans="1:124" ht="13" x14ac:dyDescent="0.3">
      <c r="AY175"/>
      <c r="BA175" s="191">
        <f t="shared" si="292"/>
        <v>9</v>
      </c>
      <c r="BB175" s="191">
        <f t="shared" si="293"/>
        <v>13</v>
      </c>
      <c r="BC175" s="191">
        <f t="shared" si="294"/>
        <v>4</v>
      </c>
      <c r="BD175" s="191">
        <f t="shared" si="295"/>
        <v>0</v>
      </c>
      <c r="BE175" s="191">
        <f t="shared" si="296"/>
        <v>0</v>
      </c>
      <c r="BF175" s="191">
        <f t="shared" si="297"/>
        <v>0</v>
      </c>
      <c r="BG175" s="191">
        <f t="shared" si="298"/>
        <v>0</v>
      </c>
      <c r="BH175" s="191">
        <f t="shared" si="299"/>
        <v>0</v>
      </c>
      <c r="BI175" s="191">
        <f t="shared" si="300"/>
        <v>0</v>
      </c>
      <c r="BJ175" s="191">
        <f t="shared" si="301"/>
        <v>0</v>
      </c>
      <c r="BK175" s="191">
        <f t="shared" si="302"/>
        <v>0</v>
      </c>
      <c r="BL175" s="191">
        <f t="shared" si="303"/>
        <v>0</v>
      </c>
      <c r="BM175" s="72"/>
      <c r="BN175"/>
      <c r="BO175"/>
      <c r="BP175"/>
      <c r="BQ175"/>
      <c r="BR175"/>
      <c r="BS175"/>
      <c r="BT175"/>
      <c r="BU175"/>
      <c r="BV175"/>
      <c r="BW175"/>
      <c r="BX175"/>
      <c r="BY175"/>
      <c r="CA175"/>
      <c r="CB175"/>
      <c r="CC175"/>
      <c r="CD175"/>
      <c r="CE175"/>
      <c r="CF175"/>
      <c r="CG175"/>
      <c r="CH175"/>
      <c r="CI175"/>
      <c r="CJ175"/>
      <c r="CK175"/>
      <c r="CL175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</row>
    <row r="176" spans="1:124" ht="13" x14ac:dyDescent="0.3">
      <c r="AY176"/>
      <c r="BA176" s="191">
        <f t="shared" si="292"/>
        <v>10</v>
      </c>
      <c r="BB176" s="191">
        <f t="shared" si="293"/>
        <v>7</v>
      </c>
      <c r="BC176" s="191">
        <f t="shared" si="294"/>
        <v>0</v>
      </c>
      <c r="BD176" s="191">
        <f t="shared" si="295"/>
        <v>1</v>
      </c>
      <c r="BE176" s="191">
        <f t="shared" si="296"/>
        <v>0</v>
      </c>
      <c r="BF176" s="191">
        <f t="shared" si="297"/>
        <v>0</v>
      </c>
      <c r="BG176" s="191">
        <f t="shared" si="298"/>
        <v>0</v>
      </c>
      <c r="BH176" s="191">
        <f t="shared" si="299"/>
        <v>0</v>
      </c>
      <c r="BI176" s="191">
        <f t="shared" si="300"/>
        <v>0</v>
      </c>
      <c r="BJ176" s="191">
        <f t="shared" si="301"/>
        <v>0</v>
      </c>
      <c r="BK176" s="191">
        <f t="shared" si="302"/>
        <v>0</v>
      </c>
      <c r="BL176" s="191">
        <f t="shared" si="303"/>
        <v>0</v>
      </c>
      <c r="BM176" s="72"/>
      <c r="BN176"/>
      <c r="BO176"/>
      <c r="BP176"/>
      <c r="BQ176"/>
      <c r="BR176"/>
      <c r="BS176"/>
      <c r="BT176"/>
      <c r="BU176"/>
      <c r="BV176"/>
      <c r="BW176"/>
      <c r="BX176"/>
      <c r="BY176"/>
      <c r="CA176"/>
      <c r="CB176"/>
      <c r="CC176"/>
      <c r="CD176"/>
      <c r="CE176"/>
      <c r="CF176"/>
      <c r="CG176"/>
      <c r="CH176"/>
      <c r="CI176"/>
      <c r="CJ176"/>
      <c r="CK176"/>
      <c r="CL176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</row>
    <row r="177" spans="22:124" ht="13" x14ac:dyDescent="0.3">
      <c r="AY177"/>
      <c r="BA177" s="191">
        <f t="shared" si="292"/>
        <v>6</v>
      </c>
      <c r="BB177" s="191">
        <f t="shared" si="293"/>
        <v>10</v>
      </c>
      <c r="BC177" s="191">
        <f t="shared" si="294"/>
        <v>0</v>
      </c>
      <c r="BD177" s="191">
        <f t="shared" si="295"/>
        <v>0</v>
      </c>
      <c r="BE177" s="191">
        <f t="shared" si="296"/>
        <v>0</v>
      </c>
      <c r="BF177" s="191">
        <f t="shared" si="297"/>
        <v>0</v>
      </c>
      <c r="BG177" s="191">
        <f t="shared" si="298"/>
        <v>0</v>
      </c>
      <c r="BH177" s="191">
        <f t="shared" si="299"/>
        <v>0</v>
      </c>
      <c r="BI177" s="191">
        <f t="shared" si="300"/>
        <v>0</v>
      </c>
      <c r="BJ177" s="191">
        <f t="shared" si="301"/>
        <v>0</v>
      </c>
      <c r="BK177" s="191">
        <f t="shared" si="302"/>
        <v>0</v>
      </c>
      <c r="BL177" s="191">
        <f t="shared" si="303"/>
        <v>0</v>
      </c>
      <c r="BM177" s="72"/>
      <c r="BN177"/>
      <c r="BO177"/>
      <c r="BP177"/>
      <c r="BQ177"/>
      <c r="BR177"/>
      <c r="BS177"/>
      <c r="BT177"/>
      <c r="BU177"/>
      <c r="BV177"/>
      <c r="BW177"/>
      <c r="BX177"/>
      <c r="BY177"/>
      <c r="CA177"/>
      <c r="CB177"/>
      <c r="CC177"/>
      <c r="CD177"/>
      <c r="CE177"/>
      <c r="CF177"/>
      <c r="CG177"/>
      <c r="CH177"/>
      <c r="CI177"/>
      <c r="CJ177"/>
      <c r="CK177"/>
      <c r="CL177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</row>
    <row r="178" spans="22:124" ht="13" x14ac:dyDescent="0.3"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 s="72"/>
      <c r="BN178"/>
      <c r="BO178"/>
      <c r="BP178"/>
      <c r="BQ178"/>
      <c r="BR178"/>
      <c r="BS178"/>
      <c r="BT178"/>
      <c r="BU178"/>
      <c r="BV178"/>
      <c r="BW178"/>
      <c r="BX178"/>
      <c r="BY178"/>
      <c r="CA178"/>
      <c r="CB178"/>
      <c r="CC178"/>
      <c r="CD178"/>
      <c r="CE178"/>
      <c r="CF178"/>
      <c r="CG178"/>
      <c r="CH178"/>
      <c r="CI178"/>
      <c r="CJ178"/>
      <c r="CK178"/>
      <c r="CL178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</row>
    <row r="179" spans="22:124" ht="13" x14ac:dyDescent="0.3"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 s="72"/>
      <c r="BN179"/>
      <c r="BO179"/>
      <c r="BP179"/>
      <c r="BQ179"/>
      <c r="BR179"/>
      <c r="BS179"/>
      <c r="BT179"/>
      <c r="BU179"/>
      <c r="BV179"/>
      <c r="BW179"/>
      <c r="BX179"/>
      <c r="BY179"/>
      <c r="CA179"/>
      <c r="CB179"/>
      <c r="CC179"/>
      <c r="CD179"/>
      <c r="CE179"/>
      <c r="CF179"/>
      <c r="CG179"/>
      <c r="CH179"/>
      <c r="CI179"/>
      <c r="CJ179"/>
      <c r="CK179"/>
      <c r="CL179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</row>
    <row r="180" spans="22:124" ht="13" x14ac:dyDescent="0.3"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 s="72"/>
      <c r="BN180"/>
      <c r="BO180"/>
      <c r="BP180"/>
      <c r="BQ180"/>
      <c r="BR180"/>
      <c r="BS180"/>
      <c r="BT180"/>
      <c r="BU180"/>
      <c r="BV180"/>
      <c r="BW180"/>
      <c r="BX180"/>
      <c r="BY180"/>
      <c r="CA180"/>
      <c r="CB180"/>
      <c r="CC180"/>
      <c r="CD180"/>
      <c r="CE180"/>
      <c r="CF180"/>
      <c r="CG180"/>
      <c r="CH180"/>
      <c r="CI180"/>
      <c r="CJ180"/>
      <c r="CK180"/>
      <c r="CL180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</row>
    <row r="181" spans="22:124" ht="6" customHeight="1" x14ac:dyDescent="0.3"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N181"/>
      <c r="BO181"/>
      <c r="BP181"/>
      <c r="BQ181"/>
      <c r="BR181"/>
      <c r="BS181"/>
      <c r="BT181"/>
      <c r="BU181"/>
      <c r="BV181"/>
      <c r="BW181"/>
      <c r="BX181"/>
      <c r="BY181"/>
      <c r="CA181"/>
      <c r="CB181"/>
      <c r="CC181"/>
      <c r="CD181"/>
      <c r="CE181"/>
      <c r="CF181"/>
      <c r="CG181"/>
      <c r="CH181"/>
      <c r="CI181"/>
      <c r="CJ181"/>
      <c r="CK181"/>
      <c r="CL181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</row>
    <row r="182" spans="22:124" ht="13" x14ac:dyDescent="0.3"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N182"/>
      <c r="BO182"/>
      <c r="BP182"/>
      <c r="BQ182"/>
      <c r="BR182"/>
      <c r="BS182"/>
      <c r="BT182"/>
      <c r="BU182"/>
      <c r="BV182"/>
      <c r="BW182"/>
      <c r="BX182"/>
      <c r="BY182"/>
      <c r="CA182"/>
      <c r="CB182"/>
      <c r="CC182"/>
      <c r="CD182"/>
      <c r="CE182"/>
      <c r="CF182"/>
      <c r="CG182"/>
      <c r="CH182"/>
      <c r="CI182"/>
      <c r="CJ182"/>
      <c r="CK182"/>
      <c r="CL18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</row>
    <row r="183" spans="22:124" ht="13" x14ac:dyDescent="0.3"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N183"/>
      <c r="BO183"/>
      <c r="BP183"/>
      <c r="BQ183"/>
      <c r="BR183"/>
      <c r="BS183"/>
      <c r="BT183"/>
      <c r="BU183"/>
      <c r="BV183"/>
      <c r="BW183"/>
      <c r="BX183"/>
      <c r="BY183"/>
      <c r="CA183"/>
      <c r="CB183"/>
      <c r="CC183"/>
      <c r="CD183"/>
      <c r="CE183"/>
      <c r="CF183"/>
      <c r="CG183"/>
      <c r="CH183"/>
      <c r="CI183"/>
      <c r="CJ183"/>
      <c r="CK183"/>
      <c r="CL183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</row>
    <row r="184" spans="22:124" ht="13" x14ac:dyDescent="0.3"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N184"/>
      <c r="BO184"/>
      <c r="BP184"/>
      <c r="BQ184"/>
      <c r="BR184"/>
      <c r="BS184"/>
      <c r="BT184"/>
      <c r="BU184"/>
      <c r="BV184"/>
      <c r="BW184"/>
      <c r="BX184"/>
      <c r="BY184"/>
      <c r="CA184"/>
      <c r="CB184"/>
      <c r="CC184"/>
      <c r="CD184"/>
      <c r="CE184"/>
      <c r="CF184"/>
      <c r="CG184"/>
      <c r="CH184"/>
      <c r="CI184"/>
      <c r="CJ184"/>
      <c r="CK184"/>
      <c r="CL184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</row>
    <row r="185" spans="22:124" ht="13" x14ac:dyDescent="0.3"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N185"/>
      <c r="BO185"/>
      <c r="BP185"/>
      <c r="BQ185"/>
      <c r="BR185"/>
      <c r="BS185"/>
      <c r="BT185"/>
      <c r="BU185"/>
      <c r="BV185"/>
      <c r="BW185"/>
      <c r="BX185"/>
      <c r="BY185"/>
      <c r="CA185"/>
      <c r="CB185"/>
      <c r="CC185"/>
      <c r="CD185"/>
      <c r="CE185"/>
      <c r="CF185"/>
      <c r="CG185"/>
      <c r="CH185"/>
      <c r="CI185"/>
      <c r="CJ185"/>
      <c r="CK185"/>
      <c r="CL185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</row>
    <row r="186" spans="22:124" ht="13" x14ac:dyDescent="0.3"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N186"/>
      <c r="BO186"/>
      <c r="BP186"/>
      <c r="BQ186"/>
      <c r="BR186"/>
      <c r="BS186"/>
      <c r="BT186"/>
      <c r="BU186"/>
      <c r="BV186"/>
      <c r="BW186"/>
      <c r="BX186"/>
      <c r="BY186"/>
      <c r="CA186"/>
      <c r="CB186"/>
      <c r="CC186"/>
      <c r="CD186"/>
      <c r="CE186"/>
      <c r="CF186"/>
      <c r="CG186"/>
      <c r="CH186"/>
      <c r="CI186"/>
      <c r="CJ186"/>
      <c r="CK186"/>
      <c r="CL186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</row>
    <row r="187" spans="22:124" ht="13" x14ac:dyDescent="0.3"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N187"/>
      <c r="BO187"/>
      <c r="BP187"/>
      <c r="BQ187"/>
      <c r="BR187"/>
      <c r="BS187"/>
      <c r="BT187"/>
      <c r="BU187"/>
      <c r="BV187"/>
      <c r="BW187"/>
      <c r="BX187"/>
      <c r="BY187"/>
      <c r="CA187"/>
      <c r="CB187"/>
      <c r="CC187"/>
      <c r="CD187"/>
      <c r="CE187"/>
      <c r="CF187"/>
      <c r="CG187"/>
      <c r="CH187"/>
      <c r="CI187"/>
      <c r="CJ187"/>
      <c r="CK187"/>
      <c r="CL187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</row>
    <row r="188" spans="22:124" ht="13" x14ac:dyDescent="0.3"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N188"/>
      <c r="BO188"/>
      <c r="BP188"/>
      <c r="BQ188"/>
      <c r="BR188"/>
      <c r="BS188"/>
      <c r="BT188"/>
      <c r="BU188"/>
      <c r="BV188"/>
      <c r="BW188"/>
      <c r="BX188"/>
      <c r="BY188"/>
      <c r="CA188"/>
      <c r="CB188"/>
      <c r="CC188"/>
      <c r="CD188"/>
      <c r="CE188"/>
      <c r="CF188"/>
      <c r="CG188"/>
      <c r="CH188"/>
      <c r="CI188"/>
      <c r="CJ188"/>
      <c r="CK188"/>
      <c r="CL188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</row>
    <row r="189" spans="22:124" ht="13" x14ac:dyDescent="0.3"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N189"/>
      <c r="BO189"/>
      <c r="BP189"/>
      <c r="BQ189"/>
      <c r="BR189"/>
      <c r="BS189"/>
      <c r="BT189"/>
      <c r="BU189"/>
      <c r="BV189"/>
      <c r="BW189"/>
      <c r="BX189"/>
      <c r="BY189"/>
      <c r="CA189"/>
      <c r="CB189"/>
      <c r="CC189"/>
      <c r="CD189"/>
      <c r="CE189"/>
      <c r="CF189"/>
      <c r="CG189"/>
      <c r="CH189"/>
      <c r="CI189"/>
      <c r="CJ189"/>
      <c r="CK189"/>
      <c r="CL189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</row>
    <row r="190" spans="22:124" ht="13" x14ac:dyDescent="0.3">
      <c r="V190" s="37" t="s">
        <v>62</v>
      </c>
      <c r="W190" s="4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N190"/>
      <c r="BO190"/>
      <c r="BP190"/>
      <c r="BQ190"/>
      <c r="BR190"/>
      <c r="BS190"/>
      <c r="BT190"/>
      <c r="BU190"/>
      <c r="BV190"/>
      <c r="BW190"/>
      <c r="BX190"/>
      <c r="BY190"/>
      <c r="CA190"/>
      <c r="CB190"/>
      <c r="CC190"/>
      <c r="CD190"/>
      <c r="CE190"/>
      <c r="CF190"/>
      <c r="CG190"/>
      <c r="CH190"/>
      <c r="CI190"/>
      <c r="CJ190"/>
      <c r="CK190"/>
      <c r="CL190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</row>
    <row r="191" spans="22:124" ht="13" x14ac:dyDescent="0.3">
      <c r="V191" s="37" t="s">
        <v>63</v>
      </c>
      <c r="W191" s="4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N191"/>
      <c r="BO191"/>
      <c r="BP191"/>
      <c r="BQ191"/>
      <c r="BR191"/>
      <c r="BS191"/>
      <c r="BT191"/>
      <c r="BU191"/>
      <c r="BV191"/>
      <c r="BW191"/>
      <c r="BX191"/>
      <c r="BY191"/>
      <c r="CA191"/>
      <c r="CB191"/>
      <c r="CC191"/>
      <c r="CD191"/>
      <c r="CE191"/>
      <c r="CF191"/>
      <c r="CG191"/>
      <c r="CH191"/>
      <c r="CI191"/>
      <c r="CJ191"/>
      <c r="CK191"/>
      <c r="CL191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</row>
    <row r="192" spans="22:124" ht="13" x14ac:dyDescent="0.3">
      <c r="V192" s="37" t="s">
        <v>64</v>
      </c>
      <c r="W192" s="4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N192"/>
      <c r="BO192"/>
      <c r="BP192"/>
      <c r="BQ192"/>
      <c r="BR192"/>
      <c r="BS192"/>
      <c r="BT192"/>
      <c r="BU192"/>
      <c r="BV192"/>
      <c r="BW192"/>
      <c r="BX192"/>
      <c r="BY192"/>
      <c r="CA192"/>
      <c r="CB192"/>
      <c r="CC192"/>
      <c r="CD192"/>
      <c r="CE192"/>
      <c r="CF192"/>
      <c r="CG192"/>
      <c r="CH192"/>
      <c r="CI192"/>
      <c r="CJ192"/>
      <c r="CK192"/>
      <c r="CL19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</row>
    <row r="193" spans="1:124" ht="13" x14ac:dyDescent="0.3">
      <c r="A193" s="38">
        <f>(H162+J162+L162+N162+P162+R162)/T162</f>
        <v>6.8359375E-3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f>(I162+K162+M162+O162+Q162+S162)/U162</f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 t="s">
        <v>65</v>
      </c>
      <c r="W193" s="4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N193"/>
      <c r="BO193"/>
      <c r="BP193"/>
      <c r="BQ193"/>
      <c r="BR193"/>
      <c r="BS193"/>
      <c r="BT193"/>
      <c r="BU193"/>
      <c r="BV193"/>
      <c r="BW193"/>
      <c r="BX193"/>
      <c r="BY193"/>
      <c r="CA193"/>
      <c r="CB193"/>
      <c r="CC193"/>
      <c r="CD193"/>
      <c r="CE193"/>
      <c r="CF193"/>
      <c r="CG193"/>
      <c r="CH193"/>
      <c r="CI193"/>
      <c r="CJ193"/>
      <c r="CK193"/>
      <c r="CL193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</row>
    <row r="194" spans="1:124" ht="13" x14ac:dyDescent="0.3">
      <c r="A194" s="38">
        <f>(P162+R162)/T162</f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f>(Q162+S162)/U162</f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 t="s">
        <v>66</v>
      </c>
      <c r="W194" s="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N194"/>
      <c r="BO194"/>
      <c r="BP194"/>
      <c r="BQ194"/>
      <c r="BR194"/>
      <c r="BS194"/>
      <c r="BT194"/>
      <c r="BU194"/>
      <c r="BV194"/>
      <c r="BW194"/>
      <c r="BX194"/>
      <c r="BY194"/>
      <c r="CA194"/>
      <c r="CB194"/>
      <c r="CC194"/>
      <c r="CD194"/>
      <c r="CE194"/>
      <c r="CF194"/>
      <c r="CG194"/>
      <c r="CH194"/>
      <c r="CI194"/>
      <c r="CJ194"/>
      <c r="CK194"/>
      <c r="CL19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</row>
    <row r="195" spans="1:124" ht="13.5" thickBot="1" x14ac:dyDescent="0.35">
      <c r="V195" s="37" t="s">
        <v>67</v>
      </c>
      <c r="W195" s="4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N195"/>
      <c r="BO195"/>
      <c r="BP195"/>
      <c r="BQ195"/>
      <c r="BR195"/>
      <c r="BS195"/>
      <c r="BT195"/>
      <c r="BU195"/>
      <c r="BV195"/>
      <c r="BW195"/>
      <c r="BX195"/>
      <c r="BY195"/>
      <c r="CA195"/>
      <c r="CB195"/>
      <c r="CC195"/>
      <c r="CD195"/>
      <c r="CE195"/>
      <c r="CF195"/>
      <c r="CG195"/>
      <c r="CH195"/>
      <c r="CI195"/>
      <c r="CJ195"/>
      <c r="CK195"/>
      <c r="CL195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</row>
    <row r="196" spans="1:124" ht="17" thickBot="1" x14ac:dyDescent="0.4">
      <c r="A196" s="271" t="str">
        <f>A1</f>
        <v>Comptages vitesse TV/PL à Montreuil</v>
      </c>
      <c r="B196" s="272"/>
      <c r="C196" s="272"/>
      <c r="D196" s="272"/>
      <c r="E196" s="272"/>
      <c r="F196" s="272"/>
      <c r="G196" s="272"/>
      <c r="H196" s="272"/>
      <c r="I196" s="272"/>
      <c r="J196" s="272"/>
      <c r="K196" s="272"/>
      <c r="L196" s="272"/>
      <c r="M196" s="272"/>
      <c r="N196" s="272"/>
      <c r="O196" s="272"/>
      <c r="P196" s="272"/>
      <c r="Q196" s="272"/>
      <c r="R196" s="272"/>
      <c r="S196" s="272"/>
      <c r="T196" s="272"/>
      <c r="U196" s="273"/>
      <c r="V196" s="37" t="s">
        <v>68</v>
      </c>
      <c r="W196" s="4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N196"/>
      <c r="BO196"/>
      <c r="BP196"/>
      <c r="BQ196"/>
      <c r="BR196"/>
      <c r="BS196"/>
      <c r="BT196"/>
      <c r="BU196"/>
      <c r="BV196"/>
      <c r="BW196"/>
      <c r="BX196"/>
      <c r="BY196"/>
      <c r="CA196"/>
      <c r="CB196"/>
      <c r="CC196"/>
      <c r="CD196"/>
      <c r="CE196"/>
      <c r="CF196"/>
      <c r="CG196"/>
      <c r="CH196"/>
      <c r="CI196"/>
      <c r="CJ196"/>
      <c r="CK196"/>
      <c r="CL196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</row>
    <row r="197" spans="1:124" ht="6.65" customHeight="1" x14ac:dyDescent="0.35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37" t="s">
        <v>69</v>
      </c>
      <c r="W197" s="4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N197"/>
      <c r="BO197"/>
      <c r="BP197"/>
      <c r="BQ197"/>
      <c r="BR197"/>
      <c r="BS197"/>
      <c r="BT197"/>
      <c r="BU197"/>
      <c r="BV197"/>
      <c r="BW197"/>
      <c r="BX197"/>
      <c r="BY197"/>
      <c r="CA197"/>
      <c r="CB197"/>
      <c r="CC197"/>
      <c r="CD197"/>
      <c r="CE197"/>
      <c r="CF197"/>
      <c r="CG197"/>
      <c r="CH197"/>
      <c r="CI197"/>
      <c r="CJ197"/>
      <c r="CK197"/>
      <c r="CL197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</row>
    <row r="198" spans="1:124" ht="13" x14ac:dyDescent="0.3">
      <c r="A198" s="4" t="s">
        <v>75</v>
      </c>
      <c r="E198" s="10" t="str">
        <f>BD5</f>
        <v>jeudi 23 septembre 2021</v>
      </c>
      <c r="I198" s="4" t="str">
        <f>I3</f>
        <v>Entre</v>
      </c>
      <c r="J198" s="105" t="str">
        <f>J3</f>
        <v>Rue de Vincennes</v>
      </c>
      <c r="K198" s="4"/>
      <c r="L198" s="11"/>
      <c r="M198" s="4"/>
      <c r="N198" s="4"/>
      <c r="O198" s="4" t="str">
        <f>O3</f>
        <v>Et</v>
      </c>
      <c r="P198" s="105" t="str">
        <f>P3</f>
        <v>Rue de Mirabeau</v>
      </c>
      <c r="V198" s="37" t="s">
        <v>70</v>
      </c>
      <c r="W198" s="4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N198"/>
      <c r="BO198"/>
      <c r="BP198"/>
      <c r="BQ198"/>
      <c r="BR198"/>
      <c r="BS198"/>
      <c r="BT198"/>
      <c r="BU198"/>
      <c r="BV198"/>
      <c r="BW198"/>
      <c r="BX198"/>
      <c r="BY198"/>
      <c r="CA198"/>
      <c r="CB198"/>
      <c r="CC198"/>
      <c r="CD198"/>
      <c r="CE198"/>
      <c r="CF198"/>
      <c r="CG198"/>
      <c r="CH198"/>
      <c r="CI198"/>
      <c r="CJ198"/>
      <c r="CK198"/>
      <c r="CL198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</row>
    <row r="199" spans="1:124" ht="13.5" thickBot="1" x14ac:dyDescent="0.35">
      <c r="A199" s="57" t="s">
        <v>4</v>
      </c>
      <c r="V199" s="40"/>
      <c r="AX199" s="3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N199"/>
      <c r="BO199"/>
      <c r="BP199"/>
      <c r="BQ199"/>
      <c r="BR199"/>
      <c r="BS199"/>
      <c r="BT199"/>
      <c r="BU199"/>
      <c r="BV199"/>
      <c r="BW199"/>
      <c r="BX199"/>
      <c r="BY199"/>
      <c r="CA199"/>
      <c r="CB199"/>
      <c r="CC199"/>
      <c r="CD199"/>
      <c r="CE199"/>
      <c r="CF199"/>
      <c r="CG199"/>
      <c r="CH199"/>
      <c r="CI199"/>
      <c r="CJ199"/>
      <c r="CK199"/>
      <c r="CL199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</row>
    <row r="200" spans="1:124" ht="13.5" thickTop="1" x14ac:dyDescent="0.3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3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N200"/>
      <c r="BO200"/>
      <c r="BP200"/>
      <c r="BQ200"/>
      <c r="BR200"/>
      <c r="BS200"/>
      <c r="BT200"/>
      <c r="BU200"/>
      <c r="BV200"/>
      <c r="BW200"/>
      <c r="BX200"/>
      <c r="BY200"/>
      <c r="CA200"/>
      <c r="CB200"/>
      <c r="CC200"/>
      <c r="CD200"/>
      <c r="CE200"/>
      <c r="CF200"/>
      <c r="CG200"/>
      <c r="CH200"/>
      <c r="CI200"/>
      <c r="CJ200"/>
      <c r="CK200"/>
      <c r="CL200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</row>
    <row r="201" spans="1:124" ht="13.5" thickBot="1" x14ac:dyDescent="0.3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N201"/>
      <c r="BO201"/>
      <c r="BP201"/>
      <c r="BQ201"/>
      <c r="BR201"/>
      <c r="BS201"/>
      <c r="BT201"/>
      <c r="BU201"/>
      <c r="BV201"/>
      <c r="BW201"/>
      <c r="BX201"/>
      <c r="BY201"/>
      <c r="CA201"/>
      <c r="CB201"/>
      <c r="CC201"/>
      <c r="CD201"/>
      <c r="CE201"/>
      <c r="CF201"/>
      <c r="CG201"/>
      <c r="CH201"/>
      <c r="CI201"/>
      <c r="CJ201"/>
      <c r="CK201"/>
      <c r="CL201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</row>
    <row r="202" spans="1:124" ht="14" thickTop="1" thickBot="1" x14ac:dyDescent="0.35">
      <c r="A202" s="25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N202"/>
      <c r="BO202"/>
      <c r="BP202"/>
      <c r="BQ202"/>
      <c r="BR202"/>
      <c r="BS202"/>
      <c r="BT202"/>
      <c r="BU202"/>
      <c r="BV202"/>
      <c r="BW202"/>
      <c r="BX202"/>
      <c r="BY202"/>
      <c r="CA202"/>
      <c r="CB202"/>
      <c r="CC202"/>
      <c r="CD202"/>
      <c r="CE202"/>
      <c r="CF202"/>
      <c r="CG202"/>
      <c r="CH202"/>
      <c r="CI202"/>
      <c r="CJ202"/>
      <c r="CK202"/>
      <c r="CL20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</row>
    <row r="203" spans="1:124" ht="13.5" thickTop="1" x14ac:dyDescent="0.3">
      <c r="A203" s="27" t="s">
        <v>29</v>
      </c>
      <c r="B203" s="195">
        <f t="shared" ref="B203:B217" si="304">X213</f>
        <v>6</v>
      </c>
      <c r="C203" s="201">
        <f t="shared" ref="C203:C217" si="305">AL213</f>
        <v>1</v>
      </c>
      <c r="D203" s="195">
        <f t="shared" ref="D203:D217" si="306">Y213</f>
        <v>6</v>
      </c>
      <c r="E203" s="201">
        <f t="shared" ref="E203:E217" si="307">AM213</f>
        <v>0</v>
      </c>
      <c r="F203" s="195">
        <f t="shared" ref="F203:F217" si="308">Z213</f>
        <v>0</v>
      </c>
      <c r="G203" s="201">
        <f t="shared" ref="G203:G217" si="309">AN213</f>
        <v>0</v>
      </c>
      <c r="H203" s="195">
        <f t="shared" ref="H203:H217" si="310">AA213</f>
        <v>0</v>
      </c>
      <c r="I203" s="201">
        <f t="shared" ref="I203:I217" si="311">AO213</f>
        <v>0</v>
      </c>
      <c r="J203" s="195">
        <f t="shared" ref="J203:J217" si="312">AB213</f>
        <v>0</v>
      </c>
      <c r="K203" s="201">
        <f t="shared" ref="K203:K217" si="313">AP213</f>
        <v>0</v>
      </c>
      <c r="L203" s="195">
        <f t="shared" ref="L203:L217" si="314">AC213</f>
        <v>0</v>
      </c>
      <c r="M203" s="201">
        <f t="shared" ref="M203:M217" si="315">AQ213</f>
        <v>0</v>
      </c>
      <c r="N203" s="195">
        <f t="shared" ref="N203:N217" si="316">AD213</f>
        <v>0</v>
      </c>
      <c r="O203" s="201">
        <f t="shared" ref="O203:O217" si="317">AR213</f>
        <v>0</v>
      </c>
      <c r="P203" s="195">
        <f t="shared" ref="P203:P217" si="318">AE213</f>
        <v>0</v>
      </c>
      <c r="Q203" s="201">
        <f t="shared" ref="Q203:Q217" si="319">AS213</f>
        <v>0</v>
      </c>
      <c r="R203" s="195">
        <f t="shared" ref="R203:R217" si="320">SUM(AF213:AI213)</f>
        <v>0</v>
      </c>
      <c r="S203" s="201">
        <f t="shared" ref="S203:S217" si="321">SUM(AT213:AW213)</f>
        <v>0</v>
      </c>
      <c r="T203" s="195">
        <f t="shared" ref="T203:T218" si="322">SUM(B203,D203,F203,H203,J203,L203,N203,P203,R203,)</f>
        <v>12</v>
      </c>
      <c r="U203" s="201">
        <f t="shared" ref="U203:U218" si="323">SUM(C203,E203,G203,I203,K203,M203,O203,Q203,S203)</f>
        <v>1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N203"/>
      <c r="BO203"/>
      <c r="BP203"/>
      <c r="BQ203"/>
      <c r="BR203"/>
      <c r="BS203"/>
      <c r="BT203"/>
      <c r="BU203"/>
      <c r="BV203"/>
      <c r="BW203"/>
      <c r="BX203"/>
      <c r="BY203"/>
      <c r="CA203"/>
      <c r="CB203"/>
      <c r="CC203"/>
      <c r="CD203"/>
      <c r="CE203"/>
      <c r="CF203"/>
      <c r="CG203"/>
      <c r="CH203"/>
      <c r="CI203"/>
      <c r="CJ203"/>
      <c r="CK203"/>
      <c r="CL203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</row>
    <row r="204" spans="1:124" ht="13" x14ac:dyDescent="0.3">
      <c r="A204" s="27" t="s">
        <v>30</v>
      </c>
      <c r="B204" s="195">
        <f t="shared" si="304"/>
        <v>3</v>
      </c>
      <c r="C204" s="201">
        <f t="shared" si="305"/>
        <v>0</v>
      </c>
      <c r="D204" s="195">
        <f t="shared" si="306"/>
        <v>1</v>
      </c>
      <c r="E204" s="201">
        <f t="shared" si="307"/>
        <v>0</v>
      </c>
      <c r="F204" s="195">
        <f t="shared" si="308"/>
        <v>1</v>
      </c>
      <c r="G204" s="201">
        <f t="shared" si="309"/>
        <v>0</v>
      </c>
      <c r="H204" s="195">
        <f t="shared" si="310"/>
        <v>0</v>
      </c>
      <c r="I204" s="201">
        <f t="shared" si="311"/>
        <v>0</v>
      </c>
      <c r="J204" s="195">
        <f t="shared" si="312"/>
        <v>0</v>
      </c>
      <c r="K204" s="201">
        <f t="shared" si="313"/>
        <v>0</v>
      </c>
      <c r="L204" s="195">
        <f t="shared" si="314"/>
        <v>0</v>
      </c>
      <c r="M204" s="201">
        <f t="shared" si="315"/>
        <v>0</v>
      </c>
      <c r="N204" s="195">
        <f t="shared" si="316"/>
        <v>0</v>
      </c>
      <c r="O204" s="201">
        <f t="shared" si="317"/>
        <v>0</v>
      </c>
      <c r="P204" s="195">
        <f t="shared" si="318"/>
        <v>0</v>
      </c>
      <c r="Q204" s="201">
        <f t="shared" si="319"/>
        <v>0</v>
      </c>
      <c r="R204" s="195">
        <f t="shared" si="320"/>
        <v>0</v>
      </c>
      <c r="S204" s="201">
        <f t="shared" si="321"/>
        <v>0</v>
      </c>
      <c r="T204" s="195">
        <f t="shared" si="322"/>
        <v>5</v>
      </c>
      <c r="U204" s="201">
        <f t="shared" si="323"/>
        <v>0</v>
      </c>
      <c r="X204" s="3" t="s">
        <v>0</v>
      </c>
      <c r="AA204" s="4"/>
      <c r="AB204" s="4"/>
      <c r="AC204" s="4"/>
      <c r="AD204" s="4"/>
      <c r="AE204" s="5" t="s">
        <v>1</v>
      </c>
      <c r="AG204" s="4"/>
      <c r="AK204" s="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N204"/>
      <c r="BO204"/>
      <c r="BP204"/>
      <c r="BQ204"/>
      <c r="BR204"/>
      <c r="BS204"/>
      <c r="BT204"/>
      <c r="BU204"/>
      <c r="BV204"/>
      <c r="BW204"/>
      <c r="BX204"/>
      <c r="BY204"/>
      <c r="CA204"/>
      <c r="CB204"/>
      <c r="CC204"/>
      <c r="CD204"/>
      <c r="CE204"/>
      <c r="CF204"/>
      <c r="CG204"/>
      <c r="CH204"/>
      <c r="CI204"/>
      <c r="CJ204"/>
      <c r="CK204"/>
      <c r="CL204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</row>
    <row r="205" spans="1:124" ht="15.5" x14ac:dyDescent="0.35">
      <c r="A205" s="27" t="s">
        <v>31</v>
      </c>
      <c r="B205" s="195">
        <f t="shared" si="304"/>
        <v>0</v>
      </c>
      <c r="C205" s="201">
        <f t="shared" si="305"/>
        <v>0</v>
      </c>
      <c r="D205" s="195">
        <f t="shared" si="306"/>
        <v>1</v>
      </c>
      <c r="E205" s="201">
        <f t="shared" si="307"/>
        <v>0</v>
      </c>
      <c r="F205" s="195">
        <f t="shared" si="308"/>
        <v>0</v>
      </c>
      <c r="G205" s="201">
        <f t="shared" si="309"/>
        <v>0</v>
      </c>
      <c r="H205" s="195">
        <f t="shared" si="310"/>
        <v>0</v>
      </c>
      <c r="I205" s="201">
        <f t="shared" si="311"/>
        <v>0</v>
      </c>
      <c r="J205" s="195">
        <f t="shared" si="312"/>
        <v>0</v>
      </c>
      <c r="K205" s="201">
        <f t="shared" si="313"/>
        <v>0</v>
      </c>
      <c r="L205" s="195">
        <f t="shared" si="314"/>
        <v>0</v>
      </c>
      <c r="M205" s="201">
        <f t="shared" si="315"/>
        <v>0</v>
      </c>
      <c r="N205" s="195">
        <f t="shared" si="316"/>
        <v>0</v>
      </c>
      <c r="O205" s="201">
        <f t="shared" si="317"/>
        <v>0</v>
      </c>
      <c r="P205" s="195">
        <f t="shared" si="318"/>
        <v>0</v>
      </c>
      <c r="Q205" s="201">
        <f t="shared" si="319"/>
        <v>0</v>
      </c>
      <c r="R205" s="195">
        <f t="shared" si="320"/>
        <v>0</v>
      </c>
      <c r="S205" s="201">
        <f t="shared" si="321"/>
        <v>0</v>
      </c>
      <c r="T205" s="195">
        <f t="shared" si="322"/>
        <v>1</v>
      </c>
      <c r="U205" s="201">
        <f t="shared" si="323"/>
        <v>0</v>
      </c>
      <c r="V205" s="8"/>
      <c r="W205" s="9"/>
      <c r="X205" s="3" t="s">
        <v>2</v>
      </c>
      <c r="Y205" s="9"/>
      <c r="Z205" s="9"/>
      <c r="AA205" s="4"/>
      <c r="AB205" s="4"/>
      <c r="AC205" s="4"/>
      <c r="AD205" s="4"/>
      <c r="AE205" s="5" t="s">
        <v>3</v>
      </c>
      <c r="AF205" s="9"/>
      <c r="AG205" s="4"/>
      <c r="AH205" s="9"/>
      <c r="AI205" s="9"/>
      <c r="AJ205" s="9"/>
      <c r="AK205" s="4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N205"/>
      <c r="BO205"/>
      <c r="BP205"/>
      <c r="BQ205"/>
      <c r="BR205"/>
      <c r="BS205"/>
      <c r="BT205"/>
      <c r="BU205"/>
      <c r="BV205"/>
      <c r="BW205"/>
      <c r="BX205"/>
      <c r="BY205"/>
      <c r="CA205"/>
      <c r="CB205"/>
      <c r="CC205"/>
      <c r="CD205"/>
      <c r="CE205"/>
      <c r="CF205"/>
      <c r="CG205"/>
      <c r="CH205"/>
      <c r="CI205"/>
      <c r="CJ205"/>
      <c r="CK205"/>
      <c r="CL205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1:124" ht="13" x14ac:dyDescent="0.3">
      <c r="A206" s="27" t="s">
        <v>32</v>
      </c>
      <c r="B206" s="195">
        <f t="shared" si="304"/>
        <v>0</v>
      </c>
      <c r="C206" s="201">
        <f t="shared" si="305"/>
        <v>0</v>
      </c>
      <c r="D206" s="195">
        <f t="shared" si="306"/>
        <v>0</v>
      </c>
      <c r="E206" s="201">
        <f t="shared" si="307"/>
        <v>0</v>
      </c>
      <c r="F206" s="195">
        <f t="shared" si="308"/>
        <v>0</v>
      </c>
      <c r="G206" s="201">
        <f t="shared" si="309"/>
        <v>0</v>
      </c>
      <c r="H206" s="195">
        <f t="shared" si="310"/>
        <v>0</v>
      </c>
      <c r="I206" s="201">
        <f t="shared" si="311"/>
        <v>0</v>
      </c>
      <c r="J206" s="195">
        <f t="shared" si="312"/>
        <v>0</v>
      </c>
      <c r="K206" s="201">
        <f t="shared" si="313"/>
        <v>0</v>
      </c>
      <c r="L206" s="195">
        <f t="shared" si="314"/>
        <v>0</v>
      </c>
      <c r="M206" s="201">
        <f t="shared" si="315"/>
        <v>0</v>
      </c>
      <c r="N206" s="195">
        <f t="shared" si="316"/>
        <v>0</v>
      </c>
      <c r="O206" s="201">
        <f t="shared" si="317"/>
        <v>0</v>
      </c>
      <c r="P206" s="195">
        <f t="shared" si="318"/>
        <v>0</v>
      </c>
      <c r="Q206" s="201">
        <f t="shared" si="319"/>
        <v>0</v>
      </c>
      <c r="R206" s="195">
        <f t="shared" si="320"/>
        <v>0</v>
      </c>
      <c r="S206" s="201">
        <f t="shared" si="321"/>
        <v>0</v>
      </c>
      <c r="T206" s="195">
        <f t="shared" si="322"/>
        <v>0</v>
      </c>
      <c r="U206" s="201">
        <f t="shared" si="323"/>
        <v>0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N206"/>
      <c r="BO206"/>
      <c r="BP206"/>
      <c r="BQ206"/>
      <c r="BR206"/>
      <c r="BS206"/>
      <c r="BT206"/>
      <c r="BU206"/>
      <c r="BV206"/>
      <c r="BW206"/>
      <c r="BX206"/>
      <c r="BY206"/>
      <c r="CA206"/>
      <c r="CB206"/>
      <c r="CC206"/>
      <c r="CD206"/>
      <c r="CE206"/>
      <c r="CF206"/>
      <c r="CG206"/>
      <c r="CH206"/>
      <c r="CI206"/>
      <c r="CJ206"/>
      <c r="CK206"/>
      <c r="CL206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1:124" ht="13" x14ac:dyDescent="0.3">
      <c r="A207" s="27" t="s">
        <v>33</v>
      </c>
      <c r="B207" s="195">
        <f t="shared" si="304"/>
        <v>0</v>
      </c>
      <c r="C207" s="201">
        <f t="shared" si="305"/>
        <v>0</v>
      </c>
      <c r="D207" s="195">
        <f t="shared" si="306"/>
        <v>4</v>
      </c>
      <c r="E207" s="201">
        <f t="shared" si="307"/>
        <v>0</v>
      </c>
      <c r="F207" s="195">
        <f t="shared" si="308"/>
        <v>0</v>
      </c>
      <c r="G207" s="201">
        <f t="shared" si="309"/>
        <v>0</v>
      </c>
      <c r="H207" s="195">
        <f t="shared" si="310"/>
        <v>0</v>
      </c>
      <c r="I207" s="201">
        <f t="shared" si="311"/>
        <v>0</v>
      </c>
      <c r="J207" s="195">
        <f t="shared" si="312"/>
        <v>0</v>
      </c>
      <c r="K207" s="201">
        <f t="shared" si="313"/>
        <v>0</v>
      </c>
      <c r="L207" s="195">
        <f t="shared" si="314"/>
        <v>0</v>
      </c>
      <c r="M207" s="201">
        <f t="shared" si="315"/>
        <v>0</v>
      </c>
      <c r="N207" s="195">
        <f t="shared" si="316"/>
        <v>0</v>
      </c>
      <c r="O207" s="201">
        <f t="shared" si="317"/>
        <v>0</v>
      </c>
      <c r="P207" s="195">
        <f t="shared" si="318"/>
        <v>0</v>
      </c>
      <c r="Q207" s="201">
        <f t="shared" si="319"/>
        <v>0</v>
      </c>
      <c r="R207" s="195">
        <f t="shared" si="320"/>
        <v>0</v>
      </c>
      <c r="S207" s="201">
        <f t="shared" si="321"/>
        <v>0</v>
      </c>
      <c r="T207" s="195">
        <f t="shared" si="322"/>
        <v>4</v>
      </c>
      <c r="U207" s="201">
        <f t="shared" si="323"/>
        <v>0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N207"/>
      <c r="BO207"/>
      <c r="BP207"/>
      <c r="BQ207"/>
      <c r="BR207"/>
      <c r="BS207"/>
      <c r="BT207"/>
      <c r="BU207"/>
      <c r="BV207"/>
      <c r="BW207"/>
      <c r="BX207"/>
      <c r="BY207"/>
      <c r="CA207"/>
      <c r="CB207"/>
      <c r="CC207"/>
      <c r="CD207"/>
      <c r="CE207"/>
      <c r="CF207"/>
      <c r="CG207"/>
      <c r="CH207"/>
      <c r="CI207"/>
      <c r="CJ207"/>
      <c r="CK207"/>
      <c r="CL207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1:124" ht="13" x14ac:dyDescent="0.3">
      <c r="A208" s="27" t="s">
        <v>34</v>
      </c>
      <c r="B208" s="195">
        <f t="shared" si="304"/>
        <v>3</v>
      </c>
      <c r="C208" s="201">
        <f t="shared" si="305"/>
        <v>0</v>
      </c>
      <c r="D208" s="195">
        <f t="shared" si="306"/>
        <v>2</v>
      </c>
      <c r="E208" s="201">
        <f t="shared" si="307"/>
        <v>0</v>
      </c>
      <c r="F208" s="195">
        <f t="shared" si="308"/>
        <v>0</v>
      </c>
      <c r="G208" s="201">
        <f t="shared" si="309"/>
        <v>0</v>
      </c>
      <c r="H208" s="195">
        <f t="shared" si="310"/>
        <v>0</v>
      </c>
      <c r="I208" s="201">
        <f t="shared" si="311"/>
        <v>0</v>
      </c>
      <c r="J208" s="195">
        <f t="shared" si="312"/>
        <v>0</v>
      </c>
      <c r="K208" s="201">
        <f t="shared" si="313"/>
        <v>0</v>
      </c>
      <c r="L208" s="195">
        <f t="shared" si="314"/>
        <v>0</v>
      </c>
      <c r="M208" s="201">
        <f t="shared" si="315"/>
        <v>0</v>
      </c>
      <c r="N208" s="195">
        <f t="shared" si="316"/>
        <v>0</v>
      </c>
      <c r="O208" s="201">
        <f t="shared" si="317"/>
        <v>0</v>
      </c>
      <c r="P208" s="195">
        <f t="shared" si="318"/>
        <v>0</v>
      </c>
      <c r="Q208" s="201">
        <f t="shared" si="319"/>
        <v>0</v>
      </c>
      <c r="R208" s="195">
        <f t="shared" si="320"/>
        <v>0</v>
      </c>
      <c r="S208" s="201">
        <f t="shared" si="321"/>
        <v>0</v>
      </c>
      <c r="T208" s="195">
        <f t="shared" si="322"/>
        <v>5</v>
      </c>
      <c r="U208" s="201">
        <f t="shared" si="323"/>
        <v>0</v>
      </c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N208"/>
      <c r="BO208"/>
      <c r="BP208"/>
      <c r="BQ208"/>
      <c r="BR208"/>
      <c r="BS208"/>
      <c r="BT208"/>
      <c r="BU208"/>
      <c r="BV208"/>
      <c r="BW208"/>
      <c r="BX208"/>
      <c r="BY208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1:124" ht="13" x14ac:dyDescent="0.3">
      <c r="A209" s="27" t="s">
        <v>35</v>
      </c>
      <c r="B209" s="195">
        <f t="shared" si="304"/>
        <v>2</v>
      </c>
      <c r="C209" s="201">
        <f t="shared" si="305"/>
        <v>0</v>
      </c>
      <c r="D209" s="195">
        <f t="shared" si="306"/>
        <v>8</v>
      </c>
      <c r="E209" s="201">
        <f t="shared" si="307"/>
        <v>0</v>
      </c>
      <c r="F209" s="195">
        <f t="shared" si="308"/>
        <v>0</v>
      </c>
      <c r="G209" s="201">
        <f t="shared" si="309"/>
        <v>0</v>
      </c>
      <c r="H209" s="195">
        <f t="shared" si="310"/>
        <v>0</v>
      </c>
      <c r="I209" s="201">
        <f t="shared" si="311"/>
        <v>0</v>
      </c>
      <c r="J209" s="195">
        <f t="shared" si="312"/>
        <v>0</v>
      </c>
      <c r="K209" s="201">
        <f t="shared" si="313"/>
        <v>0</v>
      </c>
      <c r="L209" s="195">
        <f t="shared" si="314"/>
        <v>0</v>
      </c>
      <c r="M209" s="201">
        <f t="shared" si="315"/>
        <v>0</v>
      </c>
      <c r="N209" s="195">
        <f t="shared" si="316"/>
        <v>0</v>
      </c>
      <c r="O209" s="201">
        <f t="shared" si="317"/>
        <v>0</v>
      </c>
      <c r="P209" s="195">
        <f t="shared" si="318"/>
        <v>0</v>
      </c>
      <c r="Q209" s="201">
        <f t="shared" si="319"/>
        <v>0</v>
      </c>
      <c r="R209" s="195">
        <f t="shared" si="320"/>
        <v>0</v>
      </c>
      <c r="S209" s="201">
        <f t="shared" si="321"/>
        <v>0</v>
      </c>
      <c r="T209" s="195">
        <f t="shared" si="322"/>
        <v>10</v>
      </c>
      <c r="U209" s="201">
        <f t="shared" si="323"/>
        <v>0</v>
      </c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N209"/>
      <c r="BO209"/>
      <c r="BP209"/>
      <c r="BQ209"/>
      <c r="BR209"/>
      <c r="BS209"/>
      <c r="BT209"/>
      <c r="BU209"/>
      <c r="BV209"/>
      <c r="BW209"/>
      <c r="BX209"/>
      <c r="BY209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1:124" ht="13" x14ac:dyDescent="0.3">
      <c r="A210" s="27" t="s">
        <v>36</v>
      </c>
      <c r="B210" s="195">
        <f t="shared" si="304"/>
        <v>11</v>
      </c>
      <c r="C210" s="201">
        <f t="shared" si="305"/>
        <v>0</v>
      </c>
      <c r="D210" s="195">
        <f t="shared" si="306"/>
        <v>10</v>
      </c>
      <c r="E210" s="201">
        <f t="shared" si="307"/>
        <v>0</v>
      </c>
      <c r="F210" s="195">
        <f t="shared" si="308"/>
        <v>3</v>
      </c>
      <c r="G210" s="201">
        <f t="shared" si="309"/>
        <v>0</v>
      </c>
      <c r="H210" s="195">
        <f t="shared" si="310"/>
        <v>0</v>
      </c>
      <c r="I210" s="201">
        <f t="shared" si="311"/>
        <v>0</v>
      </c>
      <c r="J210" s="195">
        <f t="shared" si="312"/>
        <v>0</v>
      </c>
      <c r="K210" s="201">
        <f t="shared" si="313"/>
        <v>0</v>
      </c>
      <c r="L210" s="195">
        <f t="shared" si="314"/>
        <v>0</v>
      </c>
      <c r="M210" s="201">
        <f t="shared" si="315"/>
        <v>0</v>
      </c>
      <c r="N210" s="195">
        <f t="shared" si="316"/>
        <v>0</v>
      </c>
      <c r="O210" s="201">
        <f t="shared" si="317"/>
        <v>0</v>
      </c>
      <c r="P210" s="195">
        <f t="shared" si="318"/>
        <v>0</v>
      </c>
      <c r="Q210" s="201">
        <f t="shared" si="319"/>
        <v>0</v>
      </c>
      <c r="R210" s="195">
        <f t="shared" si="320"/>
        <v>0</v>
      </c>
      <c r="S210" s="201">
        <f t="shared" si="321"/>
        <v>0</v>
      </c>
      <c r="T210" s="195">
        <f t="shared" si="322"/>
        <v>24</v>
      </c>
      <c r="U210" s="201">
        <f t="shared" si="323"/>
        <v>0</v>
      </c>
      <c r="V210" s="26"/>
      <c r="W210" s="4"/>
      <c r="X210" s="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N210"/>
      <c r="BO210"/>
      <c r="BP210"/>
      <c r="BQ210"/>
      <c r="BR210"/>
      <c r="BS210"/>
      <c r="BT210"/>
      <c r="BU210"/>
      <c r="BV210"/>
      <c r="BW210"/>
      <c r="BX210"/>
      <c r="BY210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1:124" ht="13" x14ac:dyDescent="0.3">
      <c r="A211" s="27" t="s">
        <v>37</v>
      </c>
      <c r="B211" s="195">
        <f t="shared" si="304"/>
        <v>28</v>
      </c>
      <c r="C211" s="201">
        <f t="shared" si="305"/>
        <v>0</v>
      </c>
      <c r="D211" s="195">
        <f t="shared" si="306"/>
        <v>15</v>
      </c>
      <c r="E211" s="201">
        <f t="shared" si="307"/>
        <v>0</v>
      </c>
      <c r="F211" s="195">
        <f t="shared" si="308"/>
        <v>3</v>
      </c>
      <c r="G211" s="201">
        <f t="shared" si="309"/>
        <v>0</v>
      </c>
      <c r="H211" s="195">
        <f t="shared" si="310"/>
        <v>0</v>
      </c>
      <c r="I211" s="201">
        <f t="shared" si="311"/>
        <v>0</v>
      </c>
      <c r="J211" s="195">
        <f t="shared" si="312"/>
        <v>0</v>
      </c>
      <c r="K211" s="201">
        <f t="shared" si="313"/>
        <v>0</v>
      </c>
      <c r="L211" s="195">
        <f t="shared" si="314"/>
        <v>0</v>
      </c>
      <c r="M211" s="201">
        <f t="shared" si="315"/>
        <v>0</v>
      </c>
      <c r="N211" s="195">
        <f t="shared" si="316"/>
        <v>0</v>
      </c>
      <c r="O211" s="201">
        <f t="shared" si="317"/>
        <v>0</v>
      </c>
      <c r="P211" s="195">
        <f t="shared" si="318"/>
        <v>0</v>
      </c>
      <c r="Q211" s="201">
        <f t="shared" si="319"/>
        <v>0</v>
      </c>
      <c r="R211" s="195">
        <f t="shared" si="320"/>
        <v>0</v>
      </c>
      <c r="S211" s="201">
        <f t="shared" si="321"/>
        <v>0</v>
      </c>
      <c r="T211" s="195">
        <f t="shared" si="322"/>
        <v>46</v>
      </c>
      <c r="U211" s="201">
        <f t="shared" si="323"/>
        <v>0</v>
      </c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N211"/>
      <c r="BO211"/>
      <c r="BP211"/>
      <c r="BQ211"/>
      <c r="BR211"/>
      <c r="BS211"/>
      <c r="BT211"/>
      <c r="BU211"/>
      <c r="BV211"/>
      <c r="BW211"/>
      <c r="BX211"/>
      <c r="BY211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1:124" ht="13" x14ac:dyDescent="0.3">
      <c r="A212" s="27" t="s">
        <v>38</v>
      </c>
      <c r="B212" s="195">
        <f t="shared" si="304"/>
        <v>26</v>
      </c>
      <c r="C212" s="201">
        <f t="shared" si="305"/>
        <v>0</v>
      </c>
      <c r="D212" s="195">
        <f t="shared" si="306"/>
        <v>15</v>
      </c>
      <c r="E212" s="201">
        <f t="shared" si="307"/>
        <v>0</v>
      </c>
      <c r="F212" s="195">
        <f t="shared" si="308"/>
        <v>2</v>
      </c>
      <c r="G212" s="201">
        <f t="shared" si="309"/>
        <v>0</v>
      </c>
      <c r="H212" s="195">
        <f t="shared" si="310"/>
        <v>0</v>
      </c>
      <c r="I212" s="201">
        <f t="shared" si="311"/>
        <v>0</v>
      </c>
      <c r="J212" s="195">
        <f t="shared" si="312"/>
        <v>0</v>
      </c>
      <c r="K212" s="201">
        <f t="shared" si="313"/>
        <v>0</v>
      </c>
      <c r="L212" s="195">
        <f t="shared" si="314"/>
        <v>0</v>
      </c>
      <c r="M212" s="201">
        <f t="shared" si="315"/>
        <v>0</v>
      </c>
      <c r="N212" s="195">
        <f t="shared" si="316"/>
        <v>0</v>
      </c>
      <c r="O212" s="201">
        <f t="shared" si="317"/>
        <v>0</v>
      </c>
      <c r="P212" s="195">
        <f t="shared" si="318"/>
        <v>0</v>
      </c>
      <c r="Q212" s="201">
        <f t="shared" si="319"/>
        <v>0</v>
      </c>
      <c r="R212" s="195">
        <f t="shared" si="320"/>
        <v>0</v>
      </c>
      <c r="S212" s="201">
        <f t="shared" si="321"/>
        <v>0</v>
      </c>
      <c r="T212" s="195">
        <f t="shared" si="322"/>
        <v>43</v>
      </c>
      <c r="U212" s="201">
        <f t="shared" si="323"/>
        <v>0</v>
      </c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N212"/>
      <c r="BO212"/>
      <c r="BP212"/>
      <c r="BQ212"/>
      <c r="BR212"/>
      <c r="BS212"/>
      <c r="BT212"/>
      <c r="BU212"/>
      <c r="BV212"/>
      <c r="BW212"/>
      <c r="BX212"/>
      <c r="BY21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1:124" ht="13" x14ac:dyDescent="0.3">
      <c r="A213" s="27" t="s">
        <v>39</v>
      </c>
      <c r="B213" s="195">
        <f t="shared" si="304"/>
        <v>24</v>
      </c>
      <c r="C213" s="201">
        <f t="shared" si="305"/>
        <v>1</v>
      </c>
      <c r="D213" s="195">
        <f t="shared" si="306"/>
        <v>31</v>
      </c>
      <c r="E213" s="201">
        <f t="shared" si="307"/>
        <v>0</v>
      </c>
      <c r="F213" s="195">
        <f t="shared" si="308"/>
        <v>5</v>
      </c>
      <c r="G213" s="201">
        <f t="shared" si="309"/>
        <v>0</v>
      </c>
      <c r="H213" s="195">
        <f t="shared" si="310"/>
        <v>0</v>
      </c>
      <c r="I213" s="201">
        <f t="shared" si="311"/>
        <v>0</v>
      </c>
      <c r="J213" s="195">
        <f t="shared" si="312"/>
        <v>0</v>
      </c>
      <c r="K213" s="201">
        <f t="shared" si="313"/>
        <v>0</v>
      </c>
      <c r="L213" s="195">
        <f t="shared" si="314"/>
        <v>0</v>
      </c>
      <c r="M213" s="201">
        <f t="shared" si="315"/>
        <v>0</v>
      </c>
      <c r="N213" s="195">
        <f t="shared" si="316"/>
        <v>0</v>
      </c>
      <c r="O213" s="201">
        <f t="shared" si="317"/>
        <v>0</v>
      </c>
      <c r="P213" s="195">
        <f t="shared" si="318"/>
        <v>0</v>
      </c>
      <c r="Q213" s="201">
        <f t="shared" si="319"/>
        <v>0</v>
      </c>
      <c r="R213" s="195">
        <f t="shared" si="320"/>
        <v>0</v>
      </c>
      <c r="S213" s="201">
        <f t="shared" si="321"/>
        <v>0</v>
      </c>
      <c r="T213" s="195">
        <f t="shared" si="322"/>
        <v>60</v>
      </c>
      <c r="U213" s="201">
        <f t="shared" si="323"/>
        <v>1</v>
      </c>
      <c r="V213" s="26"/>
      <c r="W213" s="4"/>
      <c r="X213">
        <f>BA80</f>
        <v>6</v>
      </c>
      <c r="Y213">
        <f t="shared" ref="Y213:AI213" si="324">BB80</f>
        <v>6</v>
      </c>
      <c r="Z213">
        <f t="shared" si="324"/>
        <v>0</v>
      </c>
      <c r="AA213">
        <f t="shared" si="324"/>
        <v>0</v>
      </c>
      <c r="AB213">
        <f t="shared" si="324"/>
        <v>0</v>
      </c>
      <c r="AC213">
        <f t="shared" si="324"/>
        <v>0</v>
      </c>
      <c r="AD213">
        <f t="shared" si="324"/>
        <v>0</v>
      </c>
      <c r="AE213">
        <f t="shared" si="324"/>
        <v>0</v>
      </c>
      <c r="AF213">
        <f t="shared" si="324"/>
        <v>0</v>
      </c>
      <c r="AG213">
        <f t="shared" si="324"/>
        <v>0</v>
      </c>
      <c r="AH213">
        <f t="shared" si="324"/>
        <v>0</v>
      </c>
      <c r="AI213">
        <f t="shared" si="324"/>
        <v>0</v>
      </c>
      <c r="AL213">
        <f>BN75</f>
        <v>1</v>
      </c>
      <c r="AM213">
        <f t="shared" ref="AM213:AW213" si="325">BO75</f>
        <v>0</v>
      </c>
      <c r="AN213">
        <f t="shared" si="325"/>
        <v>0</v>
      </c>
      <c r="AO213">
        <f t="shared" si="325"/>
        <v>0</v>
      </c>
      <c r="AP213">
        <f t="shared" si="325"/>
        <v>0</v>
      </c>
      <c r="AQ213">
        <f t="shared" si="325"/>
        <v>0</v>
      </c>
      <c r="AR213">
        <f t="shared" si="325"/>
        <v>0</v>
      </c>
      <c r="AS213">
        <f t="shared" si="325"/>
        <v>0</v>
      </c>
      <c r="AT213">
        <f t="shared" si="325"/>
        <v>0</v>
      </c>
      <c r="AU213">
        <f t="shared" si="325"/>
        <v>0</v>
      </c>
      <c r="AV213">
        <f t="shared" si="325"/>
        <v>0</v>
      </c>
      <c r="AW213">
        <f t="shared" si="325"/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N213"/>
      <c r="BO213"/>
      <c r="BP213"/>
      <c r="BQ213"/>
      <c r="BR213"/>
      <c r="BS213"/>
      <c r="BT213"/>
      <c r="BU213"/>
      <c r="BV213"/>
      <c r="BW213"/>
      <c r="BX213"/>
      <c r="BY213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</row>
    <row r="214" spans="1:124" ht="13" x14ac:dyDescent="0.3">
      <c r="A214" s="27" t="s">
        <v>40</v>
      </c>
      <c r="B214" s="195">
        <f t="shared" si="304"/>
        <v>28</v>
      </c>
      <c r="C214" s="201">
        <f t="shared" si="305"/>
        <v>0</v>
      </c>
      <c r="D214" s="195">
        <f t="shared" si="306"/>
        <v>31</v>
      </c>
      <c r="E214" s="201">
        <f t="shared" si="307"/>
        <v>2</v>
      </c>
      <c r="F214" s="195">
        <f t="shared" si="308"/>
        <v>3</v>
      </c>
      <c r="G214" s="201">
        <f t="shared" si="309"/>
        <v>0</v>
      </c>
      <c r="H214" s="195">
        <f t="shared" si="310"/>
        <v>0</v>
      </c>
      <c r="I214" s="201">
        <f t="shared" si="311"/>
        <v>0</v>
      </c>
      <c r="J214" s="195">
        <f t="shared" si="312"/>
        <v>0</v>
      </c>
      <c r="K214" s="201">
        <f t="shared" si="313"/>
        <v>0</v>
      </c>
      <c r="L214" s="195">
        <f t="shared" si="314"/>
        <v>0</v>
      </c>
      <c r="M214" s="201">
        <f t="shared" si="315"/>
        <v>0</v>
      </c>
      <c r="N214" s="195">
        <f t="shared" si="316"/>
        <v>0</v>
      </c>
      <c r="O214" s="201">
        <f t="shared" si="317"/>
        <v>0</v>
      </c>
      <c r="P214" s="195">
        <f t="shared" si="318"/>
        <v>0</v>
      </c>
      <c r="Q214" s="201">
        <f t="shared" si="319"/>
        <v>0</v>
      </c>
      <c r="R214" s="195">
        <f t="shared" si="320"/>
        <v>0</v>
      </c>
      <c r="S214" s="201">
        <f t="shared" si="321"/>
        <v>0</v>
      </c>
      <c r="T214" s="195">
        <f t="shared" si="322"/>
        <v>62</v>
      </c>
      <c r="U214" s="201">
        <f t="shared" si="323"/>
        <v>2</v>
      </c>
      <c r="V214" s="26"/>
      <c r="W214" s="4"/>
      <c r="X214">
        <f t="shared" ref="X214:X227" si="326">BA81</f>
        <v>3</v>
      </c>
      <c r="Y214">
        <f t="shared" ref="Y214:Y227" si="327">BB81</f>
        <v>1</v>
      </c>
      <c r="Z214">
        <f t="shared" ref="Z214:Z227" si="328">BC81</f>
        <v>1</v>
      </c>
      <c r="AA214">
        <f t="shared" ref="AA214:AA227" si="329">BD81</f>
        <v>0</v>
      </c>
      <c r="AB214">
        <f t="shared" ref="AB214:AB227" si="330">BE81</f>
        <v>0</v>
      </c>
      <c r="AC214">
        <f t="shared" ref="AC214:AC227" si="331">BF81</f>
        <v>0</v>
      </c>
      <c r="AD214">
        <f t="shared" ref="AD214:AD227" si="332">BG81</f>
        <v>0</v>
      </c>
      <c r="AE214">
        <f t="shared" ref="AE214:AE227" si="333">BH81</f>
        <v>0</v>
      </c>
      <c r="AF214">
        <f t="shared" ref="AF214:AF227" si="334">BI81</f>
        <v>0</v>
      </c>
      <c r="AG214">
        <f t="shared" ref="AG214:AG227" si="335">BJ81</f>
        <v>0</v>
      </c>
      <c r="AH214">
        <f t="shared" ref="AH214:AH227" si="336">BK81</f>
        <v>0</v>
      </c>
      <c r="AI214">
        <f t="shared" ref="AI214:AI227" si="337">BL81</f>
        <v>0</v>
      </c>
      <c r="AL214">
        <f t="shared" ref="AL214:AL227" si="338">BN76</f>
        <v>0</v>
      </c>
      <c r="AM214">
        <f t="shared" ref="AM214:AM227" si="339">BO76</f>
        <v>0</v>
      </c>
      <c r="AN214">
        <f t="shared" ref="AN214:AN227" si="340">BP76</f>
        <v>0</v>
      </c>
      <c r="AO214">
        <f t="shared" ref="AO214:AO227" si="341">BQ76</f>
        <v>0</v>
      </c>
      <c r="AP214">
        <f t="shared" ref="AP214:AP227" si="342">BR76</f>
        <v>0</v>
      </c>
      <c r="AQ214">
        <f t="shared" ref="AQ214:AQ227" si="343">BS76</f>
        <v>0</v>
      </c>
      <c r="AR214">
        <f t="shared" ref="AR214:AR227" si="344">BT76</f>
        <v>0</v>
      </c>
      <c r="AS214">
        <f t="shared" ref="AS214:AS227" si="345">BU76</f>
        <v>0</v>
      </c>
      <c r="AT214">
        <f t="shared" ref="AT214:AT227" si="346">BV76</f>
        <v>0</v>
      </c>
      <c r="AU214">
        <f t="shared" ref="AU214:AU227" si="347">BW76</f>
        <v>0</v>
      </c>
      <c r="AV214">
        <f t="shared" ref="AV214:AV227" si="348">BX76</f>
        <v>0</v>
      </c>
      <c r="AW214">
        <f t="shared" ref="AW214:AW227" si="349">BY76</f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 s="27" t="s">
        <v>29</v>
      </c>
      <c r="BN214"/>
      <c r="BO214">
        <f>SUM(BN3:BN170)</f>
        <v>96</v>
      </c>
      <c r="BP214">
        <f t="shared" ref="BP214:BY214" si="350">SUM(BO3:BO170)</f>
        <v>21</v>
      </c>
      <c r="BQ214">
        <f t="shared" si="350"/>
        <v>2</v>
      </c>
      <c r="BR214">
        <f t="shared" si="350"/>
        <v>0</v>
      </c>
      <c r="BS214">
        <f t="shared" si="350"/>
        <v>0</v>
      </c>
      <c r="BT214">
        <f t="shared" si="350"/>
        <v>0</v>
      </c>
      <c r="BU214">
        <f t="shared" si="350"/>
        <v>0</v>
      </c>
      <c r="BV214">
        <f t="shared" si="350"/>
        <v>0</v>
      </c>
      <c r="BW214">
        <f t="shared" si="350"/>
        <v>0</v>
      </c>
      <c r="BX214">
        <f t="shared" si="350"/>
        <v>0</v>
      </c>
      <c r="BY214">
        <f t="shared" si="350"/>
        <v>0</v>
      </c>
      <c r="BZ214" s="2">
        <f>SUM(BO214:BY214)</f>
        <v>119</v>
      </c>
      <c r="CA214">
        <f>SUM(BZ3:BZ170)</f>
        <v>0</v>
      </c>
      <c r="CB214">
        <f t="shared" ref="CB214:CK214" si="351">SUM(CA3:CA170)</f>
        <v>3266</v>
      </c>
      <c r="CC214">
        <f t="shared" si="351"/>
        <v>3047</v>
      </c>
      <c r="CD214">
        <f t="shared" si="351"/>
        <v>359</v>
      </c>
      <c r="CE214">
        <f t="shared" si="351"/>
        <v>27</v>
      </c>
      <c r="CF214">
        <f t="shared" si="351"/>
        <v>1</v>
      </c>
      <c r="CG214">
        <f t="shared" si="351"/>
        <v>0</v>
      </c>
      <c r="CH214">
        <f t="shared" si="351"/>
        <v>0</v>
      </c>
      <c r="CI214">
        <f t="shared" si="351"/>
        <v>0</v>
      </c>
      <c r="CJ214">
        <f t="shared" si="351"/>
        <v>0</v>
      </c>
      <c r="CK214">
        <f t="shared" si="351"/>
        <v>0</v>
      </c>
      <c r="CL214" s="2">
        <f>SUM(CA214:CK214)</f>
        <v>6700</v>
      </c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</row>
    <row r="215" spans="1:124" ht="13" x14ac:dyDescent="0.3">
      <c r="A215" s="27" t="s">
        <v>41</v>
      </c>
      <c r="B215" s="195">
        <f t="shared" si="304"/>
        <v>17</v>
      </c>
      <c r="C215" s="201">
        <f t="shared" si="305"/>
        <v>2</v>
      </c>
      <c r="D215" s="195">
        <f t="shared" si="306"/>
        <v>18</v>
      </c>
      <c r="E215" s="201">
        <f t="shared" si="307"/>
        <v>0</v>
      </c>
      <c r="F215" s="195">
        <f t="shared" si="308"/>
        <v>2</v>
      </c>
      <c r="G215" s="201">
        <f t="shared" si="309"/>
        <v>0</v>
      </c>
      <c r="H215" s="195">
        <f t="shared" si="310"/>
        <v>0</v>
      </c>
      <c r="I215" s="201">
        <f t="shared" si="311"/>
        <v>0</v>
      </c>
      <c r="J215" s="195">
        <f t="shared" si="312"/>
        <v>0</v>
      </c>
      <c r="K215" s="201">
        <f t="shared" si="313"/>
        <v>0</v>
      </c>
      <c r="L215" s="195">
        <f t="shared" si="314"/>
        <v>0</v>
      </c>
      <c r="M215" s="201">
        <f t="shared" si="315"/>
        <v>0</v>
      </c>
      <c r="N215" s="195">
        <f t="shared" si="316"/>
        <v>0</v>
      </c>
      <c r="O215" s="201">
        <f t="shared" si="317"/>
        <v>0</v>
      </c>
      <c r="P215" s="195">
        <f t="shared" si="318"/>
        <v>0</v>
      </c>
      <c r="Q215" s="201">
        <f t="shared" si="319"/>
        <v>0</v>
      </c>
      <c r="R215" s="195">
        <f t="shared" si="320"/>
        <v>0</v>
      </c>
      <c r="S215" s="201">
        <f t="shared" si="321"/>
        <v>0</v>
      </c>
      <c r="T215" s="195">
        <f t="shared" si="322"/>
        <v>37</v>
      </c>
      <c r="U215" s="201">
        <f t="shared" si="323"/>
        <v>2</v>
      </c>
      <c r="V215" s="26"/>
      <c r="W215" s="4"/>
      <c r="X215">
        <f t="shared" si="326"/>
        <v>0</v>
      </c>
      <c r="Y215">
        <f t="shared" si="327"/>
        <v>1</v>
      </c>
      <c r="Z215">
        <f t="shared" si="328"/>
        <v>0</v>
      </c>
      <c r="AA215">
        <f t="shared" si="329"/>
        <v>0</v>
      </c>
      <c r="AB215">
        <f t="shared" si="330"/>
        <v>0</v>
      </c>
      <c r="AC215">
        <f t="shared" si="331"/>
        <v>0</v>
      </c>
      <c r="AD215">
        <f t="shared" si="332"/>
        <v>0</v>
      </c>
      <c r="AE215">
        <f t="shared" si="333"/>
        <v>0</v>
      </c>
      <c r="AF215">
        <f t="shared" si="334"/>
        <v>0</v>
      </c>
      <c r="AG215">
        <f t="shared" si="335"/>
        <v>0</v>
      </c>
      <c r="AH215">
        <f t="shared" si="336"/>
        <v>0</v>
      </c>
      <c r="AI215">
        <f t="shared" si="337"/>
        <v>0</v>
      </c>
      <c r="AL215">
        <f t="shared" si="338"/>
        <v>0</v>
      </c>
      <c r="AM215">
        <f t="shared" si="339"/>
        <v>0</v>
      </c>
      <c r="AN215">
        <f t="shared" si="340"/>
        <v>0</v>
      </c>
      <c r="AO215">
        <f t="shared" si="341"/>
        <v>0</v>
      </c>
      <c r="AP215">
        <f t="shared" si="342"/>
        <v>0</v>
      </c>
      <c r="AQ215">
        <f t="shared" si="343"/>
        <v>0</v>
      </c>
      <c r="AR215">
        <f t="shared" si="344"/>
        <v>0</v>
      </c>
      <c r="AS215">
        <f t="shared" si="345"/>
        <v>0</v>
      </c>
      <c r="AT215">
        <f t="shared" si="346"/>
        <v>0</v>
      </c>
      <c r="AU215">
        <f t="shared" si="347"/>
        <v>0</v>
      </c>
      <c r="AV215">
        <f t="shared" si="348"/>
        <v>0</v>
      </c>
      <c r="AW215">
        <f t="shared" si="349"/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 s="27" t="s">
        <v>30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</row>
    <row r="216" spans="1:124" ht="13" x14ac:dyDescent="0.3">
      <c r="A216" s="27" t="s">
        <v>42</v>
      </c>
      <c r="B216" s="195">
        <f t="shared" si="304"/>
        <v>32</v>
      </c>
      <c r="C216" s="201">
        <f t="shared" si="305"/>
        <v>2</v>
      </c>
      <c r="D216" s="195">
        <f t="shared" si="306"/>
        <v>16</v>
      </c>
      <c r="E216" s="201">
        <f t="shared" si="307"/>
        <v>0</v>
      </c>
      <c r="F216" s="195">
        <f t="shared" si="308"/>
        <v>5</v>
      </c>
      <c r="G216" s="201">
        <f t="shared" si="309"/>
        <v>0</v>
      </c>
      <c r="H216" s="195">
        <f t="shared" si="310"/>
        <v>0</v>
      </c>
      <c r="I216" s="201">
        <f t="shared" si="311"/>
        <v>0</v>
      </c>
      <c r="J216" s="195">
        <f t="shared" si="312"/>
        <v>0</v>
      </c>
      <c r="K216" s="201">
        <f t="shared" si="313"/>
        <v>0</v>
      </c>
      <c r="L216" s="195">
        <f t="shared" si="314"/>
        <v>0</v>
      </c>
      <c r="M216" s="201">
        <f t="shared" si="315"/>
        <v>0</v>
      </c>
      <c r="N216" s="195">
        <f t="shared" si="316"/>
        <v>0</v>
      </c>
      <c r="O216" s="201">
        <f t="shared" si="317"/>
        <v>0</v>
      </c>
      <c r="P216" s="195">
        <f t="shared" si="318"/>
        <v>0</v>
      </c>
      <c r="Q216" s="201">
        <f t="shared" si="319"/>
        <v>0</v>
      </c>
      <c r="R216" s="195">
        <f t="shared" si="320"/>
        <v>0</v>
      </c>
      <c r="S216" s="201">
        <f t="shared" si="321"/>
        <v>0</v>
      </c>
      <c r="T216" s="195">
        <f t="shared" si="322"/>
        <v>53</v>
      </c>
      <c r="U216" s="201">
        <f t="shared" si="323"/>
        <v>2</v>
      </c>
      <c r="V216" s="26"/>
      <c r="W216" s="4"/>
      <c r="X216">
        <f t="shared" si="326"/>
        <v>0</v>
      </c>
      <c r="Y216">
        <f t="shared" si="327"/>
        <v>0</v>
      </c>
      <c r="Z216">
        <f t="shared" si="328"/>
        <v>0</v>
      </c>
      <c r="AA216">
        <f t="shared" si="329"/>
        <v>0</v>
      </c>
      <c r="AB216">
        <f t="shared" si="330"/>
        <v>0</v>
      </c>
      <c r="AC216">
        <f t="shared" si="331"/>
        <v>0</v>
      </c>
      <c r="AD216">
        <f t="shared" si="332"/>
        <v>0</v>
      </c>
      <c r="AE216">
        <f t="shared" si="333"/>
        <v>0</v>
      </c>
      <c r="AF216">
        <f t="shared" si="334"/>
        <v>0</v>
      </c>
      <c r="AG216">
        <f t="shared" si="335"/>
        <v>0</v>
      </c>
      <c r="AH216">
        <f t="shared" si="336"/>
        <v>0</v>
      </c>
      <c r="AI216">
        <f t="shared" si="337"/>
        <v>0</v>
      </c>
      <c r="AL216">
        <f t="shared" si="338"/>
        <v>0</v>
      </c>
      <c r="AM216">
        <f t="shared" si="339"/>
        <v>0</v>
      </c>
      <c r="AN216">
        <f t="shared" si="340"/>
        <v>0</v>
      </c>
      <c r="AO216">
        <f t="shared" si="341"/>
        <v>0</v>
      </c>
      <c r="AP216">
        <f t="shared" si="342"/>
        <v>0</v>
      </c>
      <c r="AQ216">
        <f t="shared" si="343"/>
        <v>0</v>
      </c>
      <c r="AR216">
        <f t="shared" si="344"/>
        <v>0</v>
      </c>
      <c r="AS216">
        <f t="shared" si="345"/>
        <v>0</v>
      </c>
      <c r="AT216">
        <f t="shared" si="346"/>
        <v>0</v>
      </c>
      <c r="AU216">
        <f t="shared" si="347"/>
        <v>0</v>
      </c>
      <c r="AV216">
        <f t="shared" si="348"/>
        <v>0</v>
      </c>
      <c r="AW216">
        <f t="shared" si="349"/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 s="27" t="s">
        <v>31</v>
      </c>
      <c r="BN216"/>
      <c r="BO216" s="176">
        <f>(BO214*15+BP214*35+BQ214*45+BR214*55+BS214*65+BT214*75+BU214*85+BV214*95+BW214*125)/BZ214</f>
        <v>19.033613445378151</v>
      </c>
      <c r="BP216"/>
      <c r="BQ216"/>
      <c r="BR216"/>
      <c r="BS216"/>
      <c r="BT216"/>
      <c r="BU216"/>
      <c r="BV216"/>
      <c r="BW216"/>
      <c r="BX216"/>
      <c r="BY216"/>
      <c r="BZ216" s="2"/>
      <c r="CA216" s="176">
        <f>(CA214*15+CB214*35+CC214*45+CD214*55+CE214*65+CF214*75+CG214*85+CH214*95+CI214*125)/CL214</f>
        <v>40.746268656716417</v>
      </c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</row>
    <row r="217" spans="1:124" ht="13" x14ac:dyDescent="0.3">
      <c r="A217" s="27" t="s">
        <v>43</v>
      </c>
      <c r="B217" s="195">
        <f t="shared" si="304"/>
        <v>30</v>
      </c>
      <c r="C217" s="201">
        <f t="shared" si="305"/>
        <v>1</v>
      </c>
      <c r="D217" s="195">
        <f t="shared" si="306"/>
        <v>18</v>
      </c>
      <c r="E217" s="201">
        <f t="shared" si="307"/>
        <v>0</v>
      </c>
      <c r="F217" s="195">
        <f t="shared" si="308"/>
        <v>6</v>
      </c>
      <c r="G217" s="201">
        <f t="shared" si="309"/>
        <v>0</v>
      </c>
      <c r="H217" s="195">
        <f t="shared" si="310"/>
        <v>0</v>
      </c>
      <c r="I217" s="201">
        <f t="shared" si="311"/>
        <v>0</v>
      </c>
      <c r="J217" s="195">
        <f t="shared" si="312"/>
        <v>0</v>
      </c>
      <c r="K217" s="201">
        <f t="shared" si="313"/>
        <v>0</v>
      </c>
      <c r="L217" s="195">
        <f t="shared" si="314"/>
        <v>0</v>
      </c>
      <c r="M217" s="201">
        <f t="shared" si="315"/>
        <v>0</v>
      </c>
      <c r="N217" s="195">
        <f t="shared" si="316"/>
        <v>0</v>
      </c>
      <c r="O217" s="201">
        <f t="shared" si="317"/>
        <v>0</v>
      </c>
      <c r="P217" s="195">
        <f t="shared" si="318"/>
        <v>0</v>
      </c>
      <c r="Q217" s="201">
        <f t="shared" si="319"/>
        <v>0</v>
      </c>
      <c r="R217" s="195">
        <f t="shared" si="320"/>
        <v>0</v>
      </c>
      <c r="S217" s="201">
        <f t="shared" si="321"/>
        <v>0</v>
      </c>
      <c r="T217" s="195">
        <f t="shared" si="322"/>
        <v>54</v>
      </c>
      <c r="U217" s="201">
        <f t="shared" si="323"/>
        <v>1</v>
      </c>
      <c r="V217" s="26"/>
      <c r="W217" s="4"/>
      <c r="X217">
        <f t="shared" si="326"/>
        <v>0</v>
      </c>
      <c r="Y217">
        <f t="shared" si="327"/>
        <v>4</v>
      </c>
      <c r="Z217">
        <f t="shared" si="328"/>
        <v>0</v>
      </c>
      <c r="AA217">
        <f t="shared" si="329"/>
        <v>0</v>
      </c>
      <c r="AB217">
        <f t="shared" si="330"/>
        <v>0</v>
      </c>
      <c r="AC217">
        <f t="shared" si="331"/>
        <v>0</v>
      </c>
      <c r="AD217">
        <f t="shared" si="332"/>
        <v>0</v>
      </c>
      <c r="AE217">
        <f t="shared" si="333"/>
        <v>0</v>
      </c>
      <c r="AF217">
        <f t="shared" si="334"/>
        <v>0</v>
      </c>
      <c r="AG217">
        <f t="shared" si="335"/>
        <v>0</v>
      </c>
      <c r="AH217">
        <f t="shared" si="336"/>
        <v>0</v>
      </c>
      <c r="AI217">
        <f t="shared" si="337"/>
        <v>0</v>
      </c>
      <c r="AL217">
        <f t="shared" si="338"/>
        <v>0</v>
      </c>
      <c r="AM217">
        <f t="shared" si="339"/>
        <v>0</v>
      </c>
      <c r="AN217">
        <f t="shared" si="340"/>
        <v>0</v>
      </c>
      <c r="AO217">
        <f t="shared" si="341"/>
        <v>0</v>
      </c>
      <c r="AP217">
        <f t="shared" si="342"/>
        <v>0</v>
      </c>
      <c r="AQ217">
        <f t="shared" si="343"/>
        <v>0</v>
      </c>
      <c r="AR217">
        <f t="shared" si="344"/>
        <v>0</v>
      </c>
      <c r="AS217">
        <f t="shared" si="345"/>
        <v>0</v>
      </c>
      <c r="AT217">
        <f t="shared" si="346"/>
        <v>0</v>
      </c>
      <c r="AU217">
        <f t="shared" si="347"/>
        <v>0</v>
      </c>
      <c r="AV217">
        <f t="shared" si="348"/>
        <v>0</v>
      </c>
      <c r="AW217">
        <f t="shared" si="349"/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 s="27" t="s">
        <v>32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</row>
    <row r="218" spans="1:124" ht="13" x14ac:dyDescent="0.3">
      <c r="A218" s="27" t="s">
        <v>44</v>
      </c>
      <c r="B218" s="195">
        <f t="shared" ref="B218:B226" si="352">X229</f>
        <v>31</v>
      </c>
      <c r="C218" s="201">
        <f t="shared" ref="C218:C226" si="353">AL229</f>
        <v>2</v>
      </c>
      <c r="D218" s="195">
        <f t="shared" ref="D218:D226" si="354">Y229</f>
        <v>23</v>
      </c>
      <c r="E218" s="201">
        <f t="shared" ref="E218:E226" si="355">AM229</f>
        <v>0</v>
      </c>
      <c r="F218" s="195">
        <f t="shared" ref="F218:F226" si="356">Z229</f>
        <v>2</v>
      </c>
      <c r="G218" s="201">
        <f t="shared" ref="G218:G226" si="357">AN229</f>
        <v>0</v>
      </c>
      <c r="H218" s="195">
        <f t="shared" ref="H218:H226" si="358">AA229</f>
        <v>0</v>
      </c>
      <c r="I218" s="201">
        <f t="shared" ref="I218:I226" si="359">AO229</f>
        <v>0</v>
      </c>
      <c r="J218" s="195">
        <f t="shared" ref="J218:J226" si="360">AB229</f>
        <v>0</v>
      </c>
      <c r="K218" s="201">
        <f t="shared" ref="K218:K226" si="361">AP229</f>
        <v>0</v>
      </c>
      <c r="L218" s="195">
        <f t="shared" ref="L218:L226" si="362">AC229</f>
        <v>0</v>
      </c>
      <c r="M218" s="201">
        <f t="shared" ref="M218:M226" si="363">AQ229</f>
        <v>0</v>
      </c>
      <c r="N218" s="195">
        <f t="shared" ref="N218:N226" si="364">AD229</f>
        <v>0</v>
      </c>
      <c r="O218" s="201">
        <f t="shared" ref="O218:O226" si="365">AR229</f>
        <v>0</v>
      </c>
      <c r="P218" s="195">
        <f t="shared" ref="P218:P226" si="366">AE229</f>
        <v>0</v>
      </c>
      <c r="Q218" s="201">
        <f t="shared" ref="Q218:Q226" si="367">AS229</f>
        <v>0</v>
      </c>
      <c r="R218" s="195">
        <f t="shared" ref="R218:R226" si="368">SUM(AF229:AI229)</f>
        <v>0</v>
      </c>
      <c r="S218" s="201">
        <f t="shared" ref="S218:S226" si="369">SUM(AT229:AW229)</f>
        <v>0</v>
      </c>
      <c r="T218" s="195">
        <f t="shared" si="322"/>
        <v>56</v>
      </c>
      <c r="U218" s="201">
        <f t="shared" si="323"/>
        <v>2</v>
      </c>
      <c r="V218" s="26"/>
      <c r="W218" s="4"/>
      <c r="X218">
        <f t="shared" si="326"/>
        <v>3</v>
      </c>
      <c r="Y218">
        <f t="shared" si="327"/>
        <v>2</v>
      </c>
      <c r="Z218">
        <f t="shared" si="328"/>
        <v>0</v>
      </c>
      <c r="AA218">
        <f t="shared" si="329"/>
        <v>0</v>
      </c>
      <c r="AB218">
        <f t="shared" si="330"/>
        <v>0</v>
      </c>
      <c r="AC218">
        <f t="shared" si="331"/>
        <v>0</v>
      </c>
      <c r="AD218">
        <f t="shared" si="332"/>
        <v>0</v>
      </c>
      <c r="AE218">
        <f t="shared" si="333"/>
        <v>0</v>
      </c>
      <c r="AF218">
        <f t="shared" si="334"/>
        <v>0</v>
      </c>
      <c r="AG218">
        <f t="shared" si="335"/>
        <v>0</v>
      </c>
      <c r="AH218">
        <f t="shared" si="336"/>
        <v>0</v>
      </c>
      <c r="AI218">
        <f t="shared" si="337"/>
        <v>0</v>
      </c>
      <c r="AL218">
        <f t="shared" si="338"/>
        <v>0</v>
      </c>
      <c r="AM218">
        <f t="shared" si="339"/>
        <v>0</v>
      </c>
      <c r="AN218">
        <f t="shared" si="340"/>
        <v>0</v>
      </c>
      <c r="AO218">
        <f t="shared" si="341"/>
        <v>0</v>
      </c>
      <c r="AP218">
        <f t="shared" si="342"/>
        <v>0</v>
      </c>
      <c r="AQ218">
        <f t="shared" si="343"/>
        <v>0</v>
      </c>
      <c r="AR218">
        <f t="shared" si="344"/>
        <v>0</v>
      </c>
      <c r="AS218">
        <f t="shared" si="345"/>
        <v>0</v>
      </c>
      <c r="AT218">
        <f t="shared" si="346"/>
        <v>0</v>
      </c>
      <c r="AU218">
        <f t="shared" si="347"/>
        <v>0</v>
      </c>
      <c r="AV218">
        <f t="shared" si="348"/>
        <v>0</v>
      </c>
      <c r="AW218">
        <f t="shared" si="349"/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 s="27" t="s">
        <v>33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</row>
    <row r="219" spans="1:124" ht="13" x14ac:dyDescent="0.3">
      <c r="A219" s="27" t="s">
        <v>45</v>
      </c>
      <c r="B219" s="195">
        <f t="shared" si="352"/>
        <v>36</v>
      </c>
      <c r="C219" s="201">
        <f t="shared" si="353"/>
        <v>1</v>
      </c>
      <c r="D219" s="195">
        <f t="shared" si="354"/>
        <v>51</v>
      </c>
      <c r="E219" s="201">
        <f t="shared" si="355"/>
        <v>1</v>
      </c>
      <c r="F219" s="195">
        <f t="shared" si="356"/>
        <v>14</v>
      </c>
      <c r="G219" s="201">
        <f t="shared" si="357"/>
        <v>0</v>
      </c>
      <c r="H219" s="195">
        <f t="shared" si="358"/>
        <v>1</v>
      </c>
      <c r="I219" s="201">
        <f t="shared" si="359"/>
        <v>0</v>
      </c>
      <c r="J219" s="195">
        <f t="shared" si="360"/>
        <v>0</v>
      </c>
      <c r="K219" s="201">
        <f t="shared" si="361"/>
        <v>0</v>
      </c>
      <c r="L219" s="195">
        <f t="shared" si="362"/>
        <v>0</v>
      </c>
      <c r="M219" s="201">
        <f t="shared" si="363"/>
        <v>0</v>
      </c>
      <c r="N219" s="195">
        <f t="shared" si="364"/>
        <v>0</v>
      </c>
      <c r="O219" s="201">
        <f t="shared" si="365"/>
        <v>0</v>
      </c>
      <c r="P219" s="195">
        <f t="shared" si="366"/>
        <v>0</v>
      </c>
      <c r="Q219" s="201">
        <f t="shared" si="367"/>
        <v>0</v>
      </c>
      <c r="R219" s="195">
        <f t="shared" si="368"/>
        <v>0</v>
      </c>
      <c r="S219" s="201">
        <f t="shared" si="369"/>
        <v>0</v>
      </c>
      <c r="T219" s="195">
        <f t="shared" ref="T219:T226" si="370">SUM(B219,D219,F219,H219,J219,L219,N219,P219,R219,)</f>
        <v>102</v>
      </c>
      <c r="U219" s="201">
        <f t="shared" ref="U219:U226" si="371">SUM(C219,E219,G219,I219,K219,M219,O219,Q219,S219)</f>
        <v>2</v>
      </c>
      <c r="V219" s="26"/>
      <c r="W219" s="4"/>
      <c r="X219">
        <f t="shared" si="326"/>
        <v>2</v>
      </c>
      <c r="Y219">
        <f t="shared" si="327"/>
        <v>8</v>
      </c>
      <c r="Z219">
        <f t="shared" si="328"/>
        <v>0</v>
      </c>
      <c r="AA219">
        <f t="shared" si="329"/>
        <v>0</v>
      </c>
      <c r="AB219">
        <f t="shared" si="330"/>
        <v>0</v>
      </c>
      <c r="AC219">
        <f t="shared" si="331"/>
        <v>0</v>
      </c>
      <c r="AD219">
        <f t="shared" si="332"/>
        <v>0</v>
      </c>
      <c r="AE219">
        <f t="shared" si="333"/>
        <v>0</v>
      </c>
      <c r="AF219">
        <f t="shared" si="334"/>
        <v>0</v>
      </c>
      <c r="AG219">
        <f t="shared" si="335"/>
        <v>0</v>
      </c>
      <c r="AH219">
        <f t="shared" si="336"/>
        <v>0</v>
      </c>
      <c r="AI219">
        <f t="shared" si="337"/>
        <v>0</v>
      </c>
      <c r="AL219">
        <f t="shared" si="338"/>
        <v>0</v>
      </c>
      <c r="AM219">
        <f t="shared" si="339"/>
        <v>0</v>
      </c>
      <c r="AN219">
        <f t="shared" si="340"/>
        <v>0</v>
      </c>
      <c r="AO219">
        <f t="shared" si="341"/>
        <v>0</v>
      </c>
      <c r="AP219">
        <f t="shared" si="342"/>
        <v>0</v>
      </c>
      <c r="AQ219">
        <f t="shared" si="343"/>
        <v>0</v>
      </c>
      <c r="AR219">
        <f t="shared" si="344"/>
        <v>0</v>
      </c>
      <c r="AS219">
        <f t="shared" si="345"/>
        <v>0</v>
      </c>
      <c r="AT219">
        <f t="shared" si="346"/>
        <v>0</v>
      </c>
      <c r="AU219">
        <f t="shared" si="347"/>
        <v>0</v>
      </c>
      <c r="AV219">
        <f t="shared" si="348"/>
        <v>0</v>
      </c>
      <c r="AW219">
        <f t="shared" si="349"/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 s="27" t="s">
        <v>34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</row>
    <row r="220" spans="1:124" ht="13" x14ac:dyDescent="0.3">
      <c r="A220" s="27" t="s">
        <v>46</v>
      </c>
      <c r="B220" s="195">
        <f t="shared" si="352"/>
        <v>73</v>
      </c>
      <c r="C220" s="201">
        <f t="shared" si="353"/>
        <v>2</v>
      </c>
      <c r="D220" s="195">
        <f t="shared" si="354"/>
        <v>55</v>
      </c>
      <c r="E220" s="201">
        <f t="shared" si="355"/>
        <v>0</v>
      </c>
      <c r="F220" s="195">
        <f t="shared" si="356"/>
        <v>8</v>
      </c>
      <c r="G220" s="201">
        <f t="shared" si="357"/>
        <v>0</v>
      </c>
      <c r="H220" s="195">
        <f t="shared" si="358"/>
        <v>0</v>
      </c>
      <c r="I220" s="201">
        <f t="shared" si="359"/>
        <v>0</v>
      </c>
      <c r="J220" s="195">
        <f t="shared" si="360"/>
        <v>0</v>
      </c>
      <c r="K220" s="201">
        <f t="shared" si="361"/>
        <v>0</v>
      </c>
      <c r="L220" s="195">
        <f t="shared" si="362"/>
        <v>0</v>
      </c>
      <c r="M220" s="201">
        <f t="shared" si="363"/>
        <v>0</v>
      </c>
      <c r="N220" s="195">
        <f t="shared" si="364"/>
        <v>0</v>
      </c>
      <c r="O220" s="201">
        <f t="shared" si="365"/>
        <v>0</v>
      </c>
      <c r="P220" s="195">
        <f t="shared" si="366"/>
        <v>0</v>
      </c>
      <c r="Q220" s="201">
        <f t="shared" si="367"/>
        <v>0</v>
      </c>
      <c r="R220" s="195">
        <f t="shared" si="368"/>
        <v>0</v>
      </c>
      <c r="S220" s="201">
        <f t="shared" si="369"/>
        <v>0</v>
      </c>
      <c r="T220" s="195">
        <f t="shared" si="370"/>
        <v>136</v>
      </c>
      <c r="U220" s="201">
        <f t="shared" si="371"/>
        <v>2</v>
      </c>
      <c r="V220" s="26"/>
      <c r="W220" s="4"/>
      <c r="X220">
        <f t="shared" si="326"/>
        <v>11</v>
      </c>
      <c r="Y220">
        <f t="shared" si="327"/>
        <v>10</v>
      </c>
      <c r="Z220">
        <f t="shared" si="328"/>
        <v>3</v>
      </c>
      <c r="AA220">
        <f t="shared" si="329"/>
        <v>0</v>
      </c>
      <c r="AB220">
        <f t="shared" si="330"/>
        <v>0</v>
      </c>
      <c r="AC220">
        <f t="shared" si="331"/>
        <v>0</v>
      </c>
      <c r="AD220">
        <f t="shared" si="332"/>
        <v>0</v>
      </c>
      <c r="AE220">
        <f t="shared" si="333"/>
        <v>0</v>
      </c>
      <c r="AF220">
        <f t="shared" si="334"/>
        <v>0</v>
      </c>
      <c r="AG220">
        <f t="shared" si="335"/>
        <v>0</v>
      </c>
      <c r="AH220">
        <f t="shared" si="336"/>
        <v>0</v>
      </c>
      <c r="AI220">
        <f t="shared" si="337"/>
        <v>0</v>
      </c>
      <c r="AL220">
        <f t="shared" si="338"/>
        <v>0</v>
      </c>
      <c r="AM220">
        <f t="shared" si="339"/>
        <v>0</v>
      </c>
      <c r="AN220">
        <f t="shared" si="340"/>
        <v>0</v>
      </c>
      <c r="AO220">
        <f t="shared" si="341"/>
        <v>0</v>
      </c>
      <c r="AP220">
        <f t="shared" si="342"/>
        <v>0</v>
      </c>
      <c r="AQ220">
        <f t="shared" si="343"/>
        <v>0</v>
      </c>
      <c r="AR220">
        <f t="shared" si="344"/>
        <v>0</v>
      </c>
      <c r="AS220">
        <f t="shared" si="345"/>
        <v>0</v>
      </c>
      <c r="AT220">
        <f t="shared" si="346"/>
        <v>0</v>
      </c>
      <c r="AU220">
        <f t="shared" si="347"/>
        <v>0</v>
      </c>
      <c r="AV220">
        <f t="shared" si="348"/>
        <v>0</v>
      </c>
      <c r="AW220">
        <f t="shared" si="349"/>
        <v>0</v>
      </c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 s="27" t="s">
        <v>35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</row>
    <row r="221" spans="1:124" ht="13" x14ac:dyDescent="0.3">
      <c r="A221" s="27" t="s">
        <v>47</v>
      </c>
      <c r="B221" s="195">
        <f t="shared" si="352"/>
        <v>105</v>
      </c>
      <c r="C221" s="201">
        <f t="shared" si="353"/>
        <v>4</v>
      </c>
      <c r="D221" s="195">
        <f t="shared" si="354"/>
        <v>68</v>
      </c>
      <c r="E221" s="201">
        <f t="shared" si="355"/>
        <v>0</v>
      </c>
      <c r="F221" s="195">
        <f t="shared" si="356"/>
        <v>5</v>
      </c>
      <c r="G221" s="201">
        <f t="shared" si="357"/>
        <v>0</v>
      </c>
      <c r="H221" s="195">
        <f t="shared" si="358"/>
        <v>0</v>
      </c>
      <c r="I221" s="201">
        <f t="shared" si="359"/>
        <v>0</v>
      </c>
      <c r="J221" s="195">
        <f t="shared" si="360"/>
        <v>0</v>
      </c>
      <c r="K221" s="201">
        <f t="shared" si="361"/>
        <v>0</v>
      </c>
      <c r="L221" s="195">
        <f t="shared" si="362"/>
        <v>0</v>
      </c>
      <c r="M221" s="201">
        <f t="shared" si="363"/>
        <v>0</v>
      </c>
      <c r="N221" s="195">
        <f t="shared" si="364"/>
        <v>0</v>
      </c>
      <c r="O221" s="201">
        <f t="shared" si="365"/>
        <v>0</v>
      </c>
      <c r="P221" s="195">
        <f t="shared" si="366"/>
        <v>0</v>
      </c>
      <c r="Q221" s="201">
        <f t="shared" si="367"/>
        <v>0</v>
      </c>
      <c r="R221" s="195">
        <f t="shared" si="368"/>
        <v>0</v>
      </c>
      <c r="S221" s="201">
        <f t="shared" si="369"/>
        <v>0</v>
      </c>
      <c r="T221" s="195">
        <f t="shared" si="370"/>
        <v>178</v>
      </c>
      <c r="U221" s="201">
        <f t="shared" si="371"/>
        <v>4</v>
      </c>
      <c r="V221" s="26"/>
      <c r="W221" s="4"/>
      <c r="X221">
        <f t="shared" si="326"/>
        <v>28</v>
      </c>
      <c r="Y221">
        <f t="shared" si="327"/>
        <v>15</v>
      </c>
      <c r="Z221">
        <f t="shared" si="328"/>
        <v>3</v>
      </c>
      <c r="AA221">
        <f t="shared" si="329"/>
        <v>0</v>
      </c>
      <c r="AB221">
        <f t="shared" si="330"/>
        <v>0</v>
      </c>
      <c r="AC221">
        <f t="shared" si="331"/>
        <v>0</v>
      </c>
      <c r="AD221">
        <f t="shared" si="332"/>
        <v>0</v>
      </c>
      <c r="AE221">
        <f t="shared" si="333"/>
        <v>0</v>
      </c>
      <c r="AF221">
        <f t="shared" si="334"/>
        <v>0</v>
      </c>
      <c r="AG221">
        <f t="shared" si="335"/>
        <v>0</v>
      </c>
      <c r="AH221">
        <f t="shared" si="336"/>
        <v>0</v>
      </c>
      <c r="AI221">
        <f t="shared" si="337"/>
        <v>0</v>
      </c>
      <c r="AL221">
        <f t="shared" si="338"/>
        <v>0</v>
      </c>
      <c r="AM221">
        <f t="shared" si="339"/>
        <v>0</v>
      </c>
      <c r="AN221">
        <f t="shared" si="340"/>
        <v>0</v>
      </c>
      <c r="AO221">
        <f t="shared" si="341"/>
        <v>0</v>
      </c>
      <c r="AP221">
        <f t="shared" si="342"/>
        <v>0</v>
      </c>
      <c r="AQ221">
        <f t="shared" si="343"/>
        <v>0</v>
      </c>
      <c r="AR221">
        <f t="shared" si="344"/>
        <v>0</v>
      </c>
      <c r="AS221">
        <f t="shared" si="345"/>
        <v>0</v>
      </c>
      <c r="AT221">
        <f t="shared" si="346"/>
        <v>0</v>
      </c>
      <c r="AU221">
        <f t="shared" si="347"/>
        <v>0</v>
      </c>
      <c r="AV221">
        <f t="shared" si="348"/>
        <v>0</v>
      </c>
      <c r="AW221">
        <f t="shared" si="349"/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 s="27" t="s">
        <v>36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</row>
    <row r="222" spans="1:124" ht="13" x14ac:dyDescent="0.3">
      <c r="A222" s="27" t="s">
        <v>48</v>
      </c>
      <c r="B222" s="195">
        <f t="shared" si="352"/>
        <v>47</v>
      </c>
      <c r="C222" s="201">
        <f t="shared" si="353"/>
        <v>0</v>
      </c>
      <c r="D222" s="195">
        <f t="shared" si="354"/>
        <v>40</v>
      </c>
      <c r="E222" s="201">
        <f t="shared" si="355"/>
        <v>0</v>
      </c>
      <c r="F222" s="195">
        <f t="shared" si="356"/>
        <v>4</v>
      </c>
      <c r="G222" s="201">
        <f t="shared" si="357"/>
        <v>0</v>
      </c>
      <c r="H222" s="195">
        <f t="shared" si="358"/>
        <v>0</v>
      </c>
      <c r="I222" s="201">
        <f t="shared" si="359"/>
        <v>0</v>
      </c>
      <c r="J222" s="195">
        <f t="shared" si="360"/>
        <v>0</v>
      </c>
      <c r="K222" s="201">
        <f t="shared" si="361"/>
        <v>0</v>
      </c>
      <c r="L222" s="195">
        <f t="shared" si="362"/>
        <v>0</v>
      </c>
      <c r="M222" s="201">
        <f t="shared" si="363"/>
        <v>0</v>
      </c>
      <c r="N222" s="195">
        <f t="shared" si="364"/>
        <v>0</v>
      </c>
      <c r="O222" s="201">
        <f t="shared" si="365"/>
        <v>0</v>
      </c>
      <c r="P222" s="195">
        <f t="shared" si="366"/>
        <v>0</v>
      </c>
      <c r="Q222" s="201">
        <f t="shared" si="367"/>
        <v>0</v>
      </c>
      <c r="R222" s="195">
        <f t="shared" si="368"/>
        <v>0</v>
      </c>
      <c r="S222" s="201">
        <f t="shared" si="369"/>
        <v>0</v>
      </c>
      <c r="T222" s="195">
        <f t="shared" si="370"/>
        <v>91</v>
      </c>
      <c r="U222" s="201">
        <f t="shared" si="371"/>
        <v>0</v>
      </c>
      <c r="V222" s="26"/>
      <c r="W222" s="4"/>
      <c r="X222">
        <f t="shared" si="326"/>
        <v>26</v>
      </c>
      <c r="Y222">
        <f t="shared" si="327"/>
        <v>15</v>
      </c>
      <c r="Z222">
        <f t="shared" si="328"/>
        <v>2</v>
      </c>
      <c r="AA222">
        <f t="shared" si="329"/>
        <v>0</v>
      </c>
      <c r="AB222">
        <f t="shared" si="330"/>
        <v>0</v>
      </c>
      <c r="AC222">
        <f t="shared" si="331"/>
        <v>0</v>
      </c>
      <c r="AD222">
        <f t="shared" si="332"/>
        <v>0</v>
      </c>
      <c r="AE222">
        <f t="shared" si="333"/>
        <v>0</v>
      </c>
      <c r="AF222">
        <f t="shared" si="334"/>
        <v>0</v>
      </c>
      <c r="AG222">
        <f t="shared" si="335"/>
        <v>0</v>
      </c>
      <c r="AH222">
        <f t="shared" si="336"/>
        <v>0</v>
      </c>
      <c r="AI222">
        <f t="shared" si="337"/>
        <v>0</v>
      </c>
      <c r="AL222">
        <f t="shared" si="338"/>
        <v>0</v>
      </c>
      <c r="AM222">
        <f t="shared" si="339"/>
        <v>0</v>
      </c>
      <c r="AN222">
        <f t="shared" si="340"/>
        <v>0</v>
      </c>
      <c r="AO222">
        <f t="shared" si="341"/>
        <v>0</v>
      </c>
      <c r="AP222">
        <f t="shared" si="342"/>
        <v>0</v>
      </c>
      <c r="AQ222">
        <f t="shared" si="343"/>
        <v>0</v>
      </c>
      <c r="AR222">
        <f t="shared" si="344"/>
        <v>0</v>
      </c>
      <c r="AS222">
        <f t="shared" si="345"/>
        <v>0</v>
      </c>
      <c r="AT222">
        <f t="shared" si="346"/>
        <v>0</v>
      </c>
      <c r="AU222">
        <f t="shared" si="347"/>
        <v>0</v>
      </c>
      <c r="AV222">
        <f t="shared" si="348"/>
        <v>0</v>
      </c>
      <c r="AW222">
        <f t="shared" si="349"/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 s="27" t="s">
        <v>37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</row>
    <row r="223" spans="1:124" ht="13" x14ac:dyDescent="0.3">
      <c r="A223" s="27" t="s">
        <v>49</v>
      </c>
      <c r="B223" s="195">
        <f t="shared" si="352"/>
        <v>21</v>
      </c>
      <c r="C223" s="201">
        <f t="shared" si="353"/>
        <v>2</v>
      </c>
      <c r="D223" s="195">
        <f t="shared" si="354"/>
        <v>31</v>
      </c>
      <c r="E223" s="201">
        <f t="shared" si="355"/>
        <v>0</v>
      </c>
      <c r="F223" s="195">
        <f t="shared" si="356"/>
        <v>1</v>
      </c>
      <c r="G223" s="201">
        <f t="shared" si="357"/>
        <v>0</v>
      </c>
      <c r="H223" s="195">
        <f t="shared" si="358"/>
        <v>0</v>
      </c>
      <c r="I223" s="201">
        <f t="shared" si="359"/>
        <v>0</v>
      </c>
      <c r="J223" s="195">
        <f t="shared" si="360"/>
        <v>0</v>
      </c>
      <c r="K223" s="201">
        <f t="shared" si="361"/>
        <v>0</v>
      </c>
      <c r="L223" s="195">
        <f t="shared" si="362"/>
        <v>0</v>
      </c>
      <c r="M223" s="201">
        <f t="shared" si="363"/>
        <v>0</v>
      </c>
      <c r="N223" s="195">
        <f t="shared" si="364"/>
        <v>0</v>
      </c>
      <c r="O223" s="201">
        <f t="shared" si="365"/>
        <v>0</v>
      </c>
      <c r="P223" s="195">
        <f t="shared" si="366"/>
        <v>0</v>
      </c>
      <c r="Q223" s="201">
        <f t="shared" si="367"/>
        <v>0</v>
      </c>
      <c r="R223" s="195">
        <f t="shared" si="368"/>
        <v>0</v>
      </c>
      <c r="S223" s="201">
        <f t="shared" si="369"/>
        <v>0</v>
      </c>
      <c r="T223" s="195">
        <f t="shared" si="370"/>
        <v>53</v>
      </c>
      <c r="U223" s="201">
        <f t="shared" si="371"/>
        <v>2</v>
      </c>
      <c r="V223" s="26"/>
      <c r="W223" s="4"/>
      <c r="X223">
        <f t="shared" si="326"/>
        <v>24</v>
      </c>
      <c r="Y223">
        <f t="shared" si="327"/>
        <v>31</v>
      </c>
      <c r="Z223">
        <f t="shared" si="328"/>
        <v>5</v>
      </c>
      <c r="AA223">
        <f t="shared" si="329"/>
        <v>0</v>
      </c>
      <c r="AB223">
        <f t="shared" si="330"/>
        <v>0</v>
      </c>
      <c r="AC223">
        <f t="shared" si="331"/>
        <v>0</v>
      </c>
      <c r="AD223">
        <f t="shared" si="332"/>
        <v>0</v>
      </c>
      <c r="AE223">
        <f t="shared" si="333"/>
        <v>0</v>
      </c>
      <c r="AF223">
        <f t="shared" si="334"/>
        <v>0</v>
      </c>
      <c r="AG223">
        <f t="shared" si="335"/>
        <v>0</v>
      </c>
      <c r="AH223">
        <f t="shared" si="336"/>
        <v>0</v>
      </c>
      <c r="AI223">
        <f t="shared" si="337"/>
        <v>0</v>
      </c>
      <c r="AL223">
        <f t="shared" si="338"/>
        <v>1</v>
      </c>
      <c r="AM223">
        <f t="shared" si="339"/>
        <v>0</v>
      </c>
      <c r="AN223">
        <f t="shared" si="340"/>
        <v>0</v>
      </c>
      <c r="AO223">
        <f t="shared" si="341"/>
        <v>0</v>
      </c>
      <c r="AP223">
        <f t="shared" si="342"/>
        <v>0</v>
      </c>
      <c r="AQ223">
        <f t="shared" si="343"/>
        <v>0</v>
      </c>
      <c r="AR223">
        <f t="shared" si="344"/>
        <v>0</v>
      </c>
      <c r="AS223">
        <f t="shared" si="345"/>
        <v>0</v>
      </c>
      <c r="AT223">
        <f t="shared" si="346"/>
        <v>0</v>
      </c>
      <c r="AU223">
        <f t="shared" si="347"/>
        <v>0</v>
      </c>
      <c r="AV223">
        <f t="shared" si="348"/>
        <v>0</v>
      </c>
      <c r="AW223">
        <f t="shared" si="349"/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 s="27" t="s">
        <v>38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</row>
    <row r="224" spans="1:124" ht="13" x14ac:dyDescent="0.3">
      <c r="A224" s="27" t="s">
        <v>50</v>
      </c>
      <c r="B224" s="195">
        <f t="shared" si="352"/>
        <v>8</v>
      </c>
      <c r="C224" s="201">
        <f t="shared" si="353"/>
        <v>0</v>
      </c>
      <c r="D224" s="195">
        <f t="shared" si="354"/>
        <v>12</v>
      </c>
      <c r="E224" s="201">
        <f t="shared" si="355"/>
        <v>1</v>
      </c>
      <c r="F224" s="195">
        <f t="shared" si="356"/>
        <v>3</v>
      </c>
      <c r="G224" s="201">
        <f t="shared" si="357"/>
        <v>0</v>
      </c>
      <c r="H224" s="195">
        <f t="shared" si="358"/>
        <v>0</v>
      </c>
      <c r="I224" s="201">
        <f t="shared" si="359"/>
        <v>0</v>
      </c>
      <c r="J224" s="195">
        <f t="shared" si="360"/>
        <v>0</v>
      </c>
      <c r="K224" s="201">
        <f t="shared" si="361"/>
        <v>0</v>
      </c>
      <c r="L224" s="195">
        <f t="shared" si="362"/>
        <v>0</v>
      </c>
      <c r="M224" s="201">
        <f t="shared" si="363"/>
        <v>0</v>
      </c>
      <c r="N224" s="195">
        <f t="shared" si="364"/>
        <v>0</v>
      </c>
      <c r="O224" s="201">
        <f t="shared" si="365"/>
        <v>0</v>
      </c>
      <c r="P224" s="195">
        <f t="shared" si="366"/>
        <v>0</v>
      </c>
      <c r="Q224" s="201">
        <f t="shared" si="367"/>
        <v>0</v>
      </c>
      <c r="R224" s="195">
        <f t="shared" si="368"/>
        <v>0</v>
      </c>
      <c r="S224" s="201">
        <f t="shared" si="369"/>
        <v>0</v>
      </c>
      <c r="T224" s="195">
        <f t="shared" si="370"/>
        <v>23</v>
      </c>
      <c r="U224" s="201">
        <f t="shared" si="371"/>
        <v>1</v>
      </c>
      <c r="V224" s="26"/>
      <c r="W224" s="4"/>
      <c r="X224">
        <f t="shared" si="326"/>
        <v>28</v>
      </c>
      <c r="Y224">
        <f t="shared" si="327"/>
        <v>31</v>
      </c>
      <c r="Z224">
        <f t="shared" si="328"/>
        <v>3</v>
      </c>
      <c r="AA224">
        <f t="shared" si="329"/>
        <v>0</v>
      </c>
      <c r="AB224">
        <f t="shared" si="330"/>
        <v>0</v>
      </c>
      <c r="AC224">
        <f t="shared" si="331"/>
        <v>0</v>
      </c>
      <c r="AD224">
        <f t="shared" si="332"/>
        <v>0</v>
      </c>
      <c r="AE224">
        <f t="shared" si="333"/>
        <v>0</v>
      </c>
      <c r="AF224">
        <f t="shared" si="334"/>
        <v>0</v>
      </c>
      <c r="AG224">
        <f t="shared" si="335"/>
        <v>0</v>
      </c>
      <c r="AH224">
        <f t="shared" si="336"/>
        <v>0</v>
      </c>
      <c r="AI224">
        <f t="shared" si="337"/>
        <v>0</v>
      </c>
      <c r="AL224">
        <f t="shared" si="338"/>
        <v>0</v>
      </c>
      <c r="AM224">
        <f t="shared" si="339"/>
        <v>2</v>
      </c>
      <c r="AN224">
        <f t="shared" si="340"/>
        <v>0</v>
      </c>
      <c r="AO224">
        <f t="shared" si="341"/>
        <v>0</v>
      </c>
      <c r="AP224">
        <f t="shared" si="342"/>
        <v>0</v>
      </c>
      <c r="AQ224">
        <f t="shared" si="343"/>
        <v>0</v>
      </c>
      <c r="AR224">
        <f t="shared" si="344"/>
        <v>0</v>
      </c>
      <c r="AS224">
        <f t="shared" si="345"/>
        <v>0</v>
      </c>
      <c r="AT224">
        <f t="shared" si="346"/>
        <v>0</v>
      </c>
      <c r="AU224">
        <f t="shared" si="347"/>
        <v>0</v>
      </c>
      <c r="AV224">
        <f t="shared" si="348"/>
        <v>0</v>
      </c>
      <c r="AW224">
        <f t="shared" si="349"/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 s="27" t="s">
        <v>39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</row>
    <row r="225" spans="1:124" ht="13" x14ac:dyDescent="0.3">
      <c r="A225" s="27" t="s">
        <v>51</v>
      </c>
      <c r="B225" s="195">
        <f t="shared" si="352"/>
        <v>11</v>
      </c>
      <c r="C225" s="201">
        <f t="shared" si="353"/>
        <v>0</v>
      </c>
      <c r="D225" s="195">
        <f t="shared" si="354"/>
        <v>15</v>
      </c>
      <c r="E225" s="201">
        <f t="shared" si="355"/>
        <v>0</v>
      </c>
      <c r="F225" s="195">
        <f t="shared" si="356"/>
        <v>1</v>
      </c>
      <c r="G225" s="201">
        <f t="shared" si="357"/>
        <v>0</v>
      </c>
      <c r="H225" s="195">
        <f t="shared" si="358"/>
        <v>0</v>
      </c>
      <c r="I225" s="201">
        <f t="shared" si="359"/>
        <v>0</v>
      </c>
      <c r="J225" s="195">
        <f t="shared" si="360"/>
        <v>0</v>
      </c>
      <c r="K225" s="201">
        <f t="shared" si="361"/>
        <v>0</v>
      </c>
      <c r="L225" s="195">
        <f t="shared" si="362"/>
        <v>0</v>
      </c>
      <c r="M225" s="201">
        <f t="shared" si="363"/>
        <v>0</v>
      </c>
      <c r="N225" s="195">
        <f t="shared" si="364"/>
        <v>0</v>
      </c>
      <c r="O225" s="201">
        <f t="shared" si="365"/>
        <v>0</v>
      </c>
      <c r="P225" s="195">
        <f t="shared" si="366"/>
        <v>0</v>
      </c>
      <c r="Q225" s="201">
        <f t="shared" si="367"/>
        <v>0</v>
      </c>
      <c r="R225" s="195">
        <f t="shared" si="368"/>
        <v>0</v>
      </c>
      <c r="S225" s="201">
        <f t="shared" si="369"/>
        <v>0</v>
      </c>
      <c r="T225" s="195">
        <f t="shared" si="370"/>
        <v>27</v>
      </c>
      <c r="U225" s="201">
        <f t="shared" si="371"/>
        <v>0</v>
      </c>
      <c r="V225" s="26"/>
      <c r="W225" s="4"/>
      <c r="X225">
        <f t="shared" si="326"/>
        <v>17</v>
      </c>
      <c r="Y225">
        <f t="shared" si="327"/>
        <v>18</v>
      </c>
      <c r="Z225">
        <f t="shared" si="328"/>
        <v>2</v>
      </c>
      <c r="AA225">
        <f t="shared" si="329"/>
        <v>0</v>
      </c>
      <c r="AB225">
        <f t="shared" si="330"/>
        <v>0</v>
      </c>
      <c r="AC225">
        <f t="shared" si="331"/>
        <v>0</v>
      </c>
      <c r="AD225">
        <f t="shared" si="332"/>
        <v>0</v>
      </c>
      <c r="AE225">
        <f t="shared" si="333"/>
        <v>0</v>
      </c>
      <c r="AF225">
        <f t="shared" si="334"/>
        <v>0</v>
      </c>
      <c r="AG225">
        <f t="shared" si="335"/>
        <v>0</v>
      </c>
      <c r="AH225">
        <f t="shared" si="336"/>
        <v>0</v>
      </c>
      <c r="AI225">
        <f t="shared" si="337"/>
        <v>0</v>
      </c>
      <c r="AL225">
        <f t="shared" si="338"/>
        <v>2</v>
      </c>
      <c r="AM225">
        <f t="shared" si="339"/>
        <v>0</v>
      </c>
      <c r="AN225">
        <f t="shared" si="340"/>
        <v>0</v>
      </c>
      <c r="AO225">
        <f t="shared" si="341"/>
        <v>0</v>
      </c>
      <c r="AP225">
        <f t="shared" si="342"/>
        <v>0</v>
      </c>
      <c r="AQ225">
        <f t="shared" si="343"/>
        <v>0</v>
      </c>
      <c r="AR225">
        <f t="shared" si="344"/>
        <v>0</v>
      </c>
      <c r="AS225">
        <f t="shared" si="345"/>
        <v>0</v>
      </c>
      <c r="AT225">
        <f t="shared" si="346"/>
        <v>0</v>
      </c>
      <c r="AU225">
        <f t="shared" si="347"/>
        <v>0</v>
      </c>
      <c r="AV225">
        <f t="shared" si="348"/>
        <v>0</v>
      </c>
      <c r="AW225">
        <f t="shared" si="349"/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 s="27" t="s">
        <v>40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</row>
    <row r="226" spans="1:124" ht="13.5" thickBot="1" x14ac:dyDescent="0.35">
      <c r="A226" s="18" t="s">
        <v>52</v>
      </c>
      <c r="B226" s="195">
        <f t="shared" si="352"/>
        <v>5</v>
      </c>
      <c r="C226" s="201">
        <f t="shared" si="353"/>
        <v>1</v>
      </c>
      <c r="D226" s="195">
        <f t="shared" si="354"/>
        <v>7</v>
      </c>
      <c r="E226" s="201">
        <f t="shared" si="355"/>
        <v>0</v>
      </c>
      <c r="F226" s="195">
        <f t="shared" si="356"/>
        <v>0</v>
      </c>
      <c r="G226" s="201">
        <f t="shared" si="357"/>
        <v>0</v>
      </c>
      <c r="H226" s="195">
        <f t="shared" si="358"/>
        <v>0</v>
      </c>
      <c r="I226" s="201">
        <f t="shared" si="359"/>
        <v>0</v>
      </c>
      <c r="J226" s="195">
        <f t="shared" si="360"/>
        <v>0</v>
      </c>
      <c r="K226" s="201">
        <f t="shared" si="361"/>
        <v>0</v>
      </c>
      <c r="L226" s="195">
        <f t="shared" si="362"/>
        <v>0</v>
      </c>
      <c r="M226" s="201">
        <f t="shared" si="363"/>
        <v>0</v>
      </c>
      <c r="N226" s="195">
        <f t="shared" si="364"/>
        <v>0</v>
      </c>
      <c r="O226" s="201">
        <f t="shared" si="365"/>
        <v>0</v>
      </c>
      <c r="P226" s="195">
        <f t="shared" si="366"/>
        <v>0</v>
      </c>
      <c r="Q226" s="201">
        <f t="shared" si="367"/>
        <v>0</v>
      </c>
      <c r="R226" s="195">
        <f t="shared" si="368"/>
        <v>0</v>
      </c>
      <c r="S226" s="201">
        <f t="shared" si="369"/>
        <v>0</v>
      </c>
      <c r="T226" s="195">
        <f t="shared" si="370"/>
        <v>12</v>
      </c>
      <c r="U226" s="201">
        <f t="shared" si="371"/>
        <v>1</v>
      </c>
      <c r="V226" s="26"/>
      <c r="W226" s="4"/>
      <c r="X226">
        <f t="shared" si="326"/>
        <v>32</v>
      </c>
      <c r="Y226">
        <f t="shared" si="327"/>
        <v>16</v>
      </c>
      <c r="Z226">
        <f t="shared" si="328"/>
        <v>5</v>
      </c>
      <c r="AA226">
        <f t="shared" si="329"/>
        <v>0</v>
      </c>
      <c r="AB226">
        <f t="shared" si="330"/>
        <v>0</v>
      </c>
      <c r="AC226">
        <f t="shared" si="331"/>
        <v>0</v>
      </c>
      <c r="AD226">
        <f t="shared" si="332"/>
        <v>0</v>
      </c>
      <c r="AE226">
        <f t="shared" si="333"/>
        <v>0</v>
      </c>
      <c r="AF226">
        <f t="shared" si="334"/>
        <v>0</v>
      </c>
      <c r="AG226">
        <f t="shared" si="335"/>
        <v>0</v>
      </c>
      <c r="AH226">
        <f t="shared" si="336"/>
        <v>0</v>
      </c>
      <c r="AI226">
        <f t="shared" si="337"/>
        <v>0</v>
      </c>
      <c r="AL226">
        <f t="shared" si="338"/>
        <v>2</v>
      </c>
      <c r="AM226">
        <f t="shared" si="339"/>
        <v>0</v>
      </c>
      <c r="AN226">
        <f t="shared" si="340"/>
        <v>0</v>
      </c>
      <c r="AO226">
        <f t="shared" si="341"/>
        <v>0</v>
      </c>
      <c r="AP226">
        <f t="shared" si="342"/>
        <v>0</v>
      </c>
      <c r="AQ226">
        <f t="shared" si="343"/>
        <v>0</v>
      </c>
      <c r="AR226">
        <f t="shared" si="344"/>
        <v>0</v>
      </c>
      <c r="AS226">
        <f t="shared" si="345"/>
        <v>0</v>
      </c>
      <c r="AT226">
        <f t="shared" si="346"/>
        <v>0</v>
      </c>
      <c r="AU226">
        <f t="shared" si="347"/>
        <v>0</v>
      </c>
      <c r="AV226">
        <f t="shared" si="348"/>
        <v>0</v>
      </c>
      <c r="AW226">
        <f t="shared" si="349"/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27" t="s">
        <v>41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</row>
    <row r="227" spans="1:124" ht="14" thickTop="1" thickBot="1" x14ac:dyDescent="0.35">
      <c r="A227" s="25" t="s">
        <v>53</v>
      </c>
      <c r="B227" s="196">
        <f t="shared" ref="B227:Q227" si="372">SUM(B203:B226)</f>
        <v>547</v>
      </c>
      <c r="C227" s="202">
        <f t="shared" si="372"/>
        <v>19</v>
      </c>
      <c r="D227" s="196">
        <f t="shared" si="372"/>
        <v>478</v>
      </c>
      <c r="E227" s="202">
        <f t="shared" si="372"/>
        <v>4</v>
      </c>
      <c r="F227" s="196">
        <f t="shared" si="372"/>
        <v>68</v>
      </c>
      <c r="G227" s="202">
        <f t="shared" si="372"/>
        <v>0</v>
      </c>
      <c r="H227" s="196">
        <f t="shared" si="372"/>
        <v>1</v>
      </c>
      <c r="I227" s="202">
        <f t="shared" si="372"/>
        <v>0</v>
      </c>
      <c r="J227" s="196">
        <f t="shared" si="372"/>
        <v>0</v>
      </c>
      <c r="K227" s="202">
        <f t="shared" si="372"/>
        <v>0</v>
      </c>
      <c r="L227" s="196">
        <f t="shared" si="372"/>
        <v>0</v>
      </c>
      <c r="M227" s="202">
        <f t="shared" si="372"/>
        <v>0</v>
      </c>
      <c r="N227" s="196">
        <f t="shared" si="372"/>
        <v>0</v>
      </c>
      <c r="O227" s="202">
        <f t="shared" si="372"/>
        <v>0</v>
      </c>
      <c r="P227" s="196">
        <f t="shared" si="372"/>
        <v>0</v>
      </c>
      <c r="Q227" s="202">
        <f t="shared" si="372"/>
        <v>0</v>
      </c>
      <c r="R227" s="196">
        <f>SUM(R203:R226)</f>
        <v>0</v>
      </c>
      <c r="S227" s="202">
        <f>SUM(S203:S226)</f>
        <v>0</v>
      </c>
      <c r="T227" s="196">
        <f>SUM(T203:T226)</f>
        <v>1094</v>
      </c>
      <c r="U227" s="202">
        <f>SUM(U203:U226)</f>
        <v>23</v>
      </c>
      <c r="V227" s="26"/>
      <c r="W227" s="4"/>
      <c r="X227">
        <f t="shared" si="326"/>
        <v>30</v>
      </c>
      <c r="Y227">
        <f t="shared" si="327"/>
        <v>18</v>
      </c>
      <c r="Z227">
        <f t="shared" si="328"/>
        <v>6</v>
      </c>
      <c r="AA227">
        <f t="shared" si="329"/>
        <v>0</v>
      </c>
      <c r="AB227">
        <f t="shared" si="330"/>
        <v>0</v>
      </c>
      <c r="AC227">
        <f t="shared" si="331"/>
        <v>0</v>
      </c>
      <c r="AD227">
        <f t="shared" si="332"/>
        <v>0</v>
      </c>
      <c r="AE227">
        <f t="shared" si="333"/>
        <v>0</v>
      </c>
      <c r="AF227">
        <f t="shared" si="334"/>
        <v>0</v>
      </c>
      <c r="AG227">
        <f t="shared" si="335"/>
        <v>0</v>
      </c>
      <c r="AH227">
        <f t="shared" si="336"/>
        <v>0</v>
      </c>
      <c r="AI227">
        <f t="shared" si="337"/>
        <v>0</v>
      </c>
      <c r="AL227">
        <f t="shared" si="338"/>
        <v>1</v>
      </c>
      <c r="AM227">
        <f t="shared" si="339"/>
        <v>0</v>
      </c>
      <c r="AN227">
        <f t="shared" si="340"/>
        <v>0</v>
      </c>
      <c r="AO227">
        <f t="shared" si="341"/>
        <v>0</v>
      </c>
      <c r="AP227">
        <f t="shared" si="342"/>
        <v>0</v>
      </c>
      <c r="AQ227">
        <f t="shared" si="343"/>
        <v>0</v>
      </c>
      <c r="AR227">
        <f t="shared" si="344"/>
        <v>0</v>
      </c>
      <c r="AS227">
        <f t="shared" si="345"/>
        <v>0</v>
      </c>
      <c r="AT227">
        <f t="shared" si="346"/>
        <v>0</v>
      </c>
      <c r="AU227">
        <f t="shared" si="347"/>
        <v>0</v>
      </c>
      <c r="AV227">
        <f t="shared" si="348"/>
        <v>0</v>
      </c>
      <c r="AW227">
        <f t="shared" si="349"/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 s="27" t="s">
        <v>42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</row>
    <row r="228" spans="1:124" ht="13.5" thickTop="1" x14ac:dyDescent="0.3">
      <c r="A228" s="27" t="s">
        <v>125</v>
      </c>
      <c r="B228" s="197">
        <f>B227/T227</f>
        <v>0.5</v>
      </c>
      <c r="C228" s="203">
        <f>C227/T227</f>
        <v>1.736745886654479E-2</v>
      </c>
      <c r="D228" s="197">
        <f>D227/T227</f>
        <v>0.43692870201096889</v>
      </c>
      <c r="E228" s="203">
        <f>E227/T227</f>
        <v>3.6563071297989031E-3</v>
      </c>
      <c r="F228" s="197">
        <f>F227/T227</f>
        <v>6.2157221206581355E-2</v>
      </c>
      <c r="G228" s="203">
        <f>G227/T227</f>
        <v>0</v>
      </c>
      <c r="H228" s="197">
        <f>H227/T227</f>
        <v>9.1407678244972577E-4</v>
      </c>
      <c r="I228" s="203">
        <f>I227/T227</f>
        <v>0</v>
      </c>
      <c r="J228" s="197">
        <f>J227/T227</f>
        <v>0</v>
      </c>
      <c r="K228" s="203">
        <f>K227/T227</f>
        <v>0</v>
      </c>
      <c r="L228" s="197">
        <f>L227/T227</f>
        <v>0</v>
      </c>
      <c r="M228" s="203">
        <f>M227/T227</f>
        <v>0</v>
      </c>
      <c r="N228" s="197">
        <f>N227/T227</f>
        <v>0</v>
      </c>
      <c r="O228" s="203">
        <f>O227/T227</f>
        <v>0</v>
      </c>
      <c r="P228" s="197">
        <f>P227/T227</f>
        <v>0</v>
      </c>
      <c r="Q228" s="203">
        <f>Q227/T227</f>
        <v>0</v>
      </c>
      <c r="R228" s="197">
        <f>R227/T227</f>
        <v>0</v>
      </c>
      <c r="S228" s="203">
        <f>S227/T227</f>
        <v>0</v>
      </c>
      <c r="T228" s="197">
        <f>100%</f>
        <v>1</v>
      </c>
      <c r="U228" s="203">
        <f>U227/T227</f>
        <v>2.1023765996343691E-2</v>
      </c>
      <c r="V228" s="26"/>
      <c r="W228" s="4"/>
      <c r="X228"/>
      <c r="Y228"/>
      <c r="Z228"/>
      <c r="AA228"/>
      <c r="AB228"/>
      <c r="AC228"/>
      <c r="AD228"/>
      <c r="AE228"/>
      <c r="AF228"/>
      <c r="AG228"/>
      <c r="AH228"/>
      <c r="AI228"/>
      <c r="AL228"/>
      <c r="AM228"/>
      <c r="AN228"/>
      <c r="AO228"/>
      <c r="AP228"/>
      <c r="AQ228"/>
      <c r="AR228"/>
      <c r="AS228"/>
      <c r="AT228"/>
      <c r="AU228"/>
      <c r="AV228"/>
      <c r="AW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 s="27" t="s">
        <v>43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</row>
    <row r="229" spans="1:124" ht="13" x14ac:dyDescent="0.3">
      <c r="A229" s="27" t="s">
        <v>111</v>
      </c>
      <c r="B229" s="198">
        <f t="shared" ref="B229:U229" si="373">SUM(B209:B223)</f>
        <v>511</v>
      </c>
      <c r="C229" s="204">
        <f t="shared" si="373"/>
        <v>17</v>
      </c>
      <c r="D229" s="198">
        <f t="shared" si="373"/>
        <v>430</v>
      </c>
      <c r="E229" s="204">
        <f t="shared" si="373"/>
        <v>3</v>
      </c>
      <c r="F229" s="198">
        <f t="shared" si="373"/>
        <v>63</v>
      </c>
      <c r="G229" s="204">
        <f t="shared" si="373"/>
        <v>0</v>
      </c>
      <c r="H229" s="198">
        <f t="shared" si="373"/>
        <v>1</v>
      </c>
      <c r="I229" s="204">
        <f t="shared" si="373"/>
        <v>0</v>
      </c>
      <c r="J229" s="198">
        <f t="shared" si="373"/>
        <v>0</v>
      </c>
      <c r="K229" s="204">
        <f t="shared" si="373"/>
        <v>0</v>
      </c>
      <c r="L229" s="198">
        <f t="shared" si="373"/>
        <v>0</v>
      </c>
      <c r="M229" s="204">
        <f t="shared" si="373"/>
        <v>0</v>
      </c>
      <c r="N229" s="198">
        <f t="shared" si="373"/>
        <v>0</v>
      </c>
      <c r="O229" s="204">
        <f t="shared" si="373"/>
        <v>0</v>
      </c>
      <c r="P229" s="198">
        <f t="shared" si="373"/>
        <v>0</v>
      </c>
      <c r="Q229" s="204">
        <f t="shared" si="373"/>
        <v>0</v>
      </c>
      <c r="R229" s="198">
        <f t="shared" si="373"/>
        <v>0</v>
      </c>
      <c r="S229" s="204">
        <f t="shared" si="373"/>
        <v>0</v>
      </c>
      <c r="T229" s="198">
        <f t="shared" si="373"/>
        <v>1005</v>
      </c>
      <c r="U229" s="204">
        <f t="shared" si="373"/>
        <v>20</v>
      </c>
      <c r="V229" s="26"/>
      <c r="W229" s="4"/>
      <c r="X229">
        <f t="shared" ref="X229:AI231" si="374">BA95</f>
        <v>31</v>
      </c>
      <c r="Y229">
        <f t="shared" si="374"/>
        <v>23</v>
      </c>
      <c r="Z229">
        <f t="shared" si="374"/>
        <v>2</v>
      </c>
      <c r="AA229">
        <f t="shared" si="374"/>
        <v>0</v>
      </c>
      <c r="AB229">
        <f t="shared" si="374"/>
        <v>0</v>
      </c>
      <c r="AC229">
        <f t="shared" si="374"/>
        <v>0</v>
      </c>
      <c r="AD229">
        <f t="shared" si="374"/>
        <v>0</v>
      </c>
      <c r="AE229">
        <f t="shared" si="374"/>
        <v>0</v>
      </c>
      <c r="AF229">
        <f t="shared" si="374"/>
        <v>0</v>
      </c>
      <c r="AG229">
        <f t="shared" si="374"/>
        <v>0</v>
      </c>
      <c r="AH229">
        <f t="shared" si="374"/>
        <v>0</v>
      </c>
      <c r="AI229">
        <f t="shared" si="374"/>
        <v>0</v>
      </c>
      <c r="AL229">
        <f>BN90</f>
        <v>2</v>
      </c>
      <c r="AM229">
        <f t="shared" ref="AM229:AW229" si="375">BO90</f>
        <v>0</v>
      </c>
      <c r="AN229">
        <f t="shared" si="375"/>
        <v>0</v>
      </c>
      <c r="AO229">
        <f t="shared" si="375"/>
        <v>0</v>
      </c>
      <c r="AP229">
        <f t="shared" si="375"/>
        <v>0</v>
      </c>
      <c r="AQ229">
        <f t="shared" si="375"/>
        <v>0</v>
      </c>
      <c r="AR229">
        <f t="shared" si="375"/>
        <v>0</v>
      </c>
      <c r="AS229">
        <f t="shared" si="375"/>
        <v>0</v>
      </c>
      <c r="AT229">
        <f t="shared" si="375"/>
        <v>0</v>
      </c>
      <c r="AU229">
        <f t="shared" si="375"/>
        <v>0</v>
      </c>
      <c r="AV229">
        <f t="shared" si="375"/>
        <v>0</v>
      </c>
      <c r="AW229">
        <f t="shared" si="375"/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 s="27" t="s">
        <v>44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</row>
    <row r="230" spans="1:124" ht="13.5" thickBot="1" x14ac:dyDescent="0.35">
      <c r="A230" s="18" t="s">
        <v>112</v>
      </c>
      <c r="B230" s="199">
        <f t="shared" ref="B230:U230" si="376">B227-B229</f>
        <v>36</v>
      </c>
      <c r="C230" s="205">
        <f t="shared" si="376"/>
        <v>2</v>
      </c>
      <c r="D230" s="199">
        <f t="shared" si="376"/>
        <v>48</v>
      </c>
      <c r="E230" s="205">
        <f t="shared" si="376"/>
        <v>1</v>
      </c>
      <c r="F230" s="199">
        <f t="shared" si="376"/>
        <v>5</v>
      </c>
      <c r="G230" s="205">
        <f t="shared" si="376"/>
        <v>0</v>
      </c>
      <c r="H230" s="199">
        <f t="shared" si="376"/>
        <v>0</v>
      </c>
      <c r="I230" s="205">
        <f t="shared" si="376"/>
        <v>0</v>
      </c>
      <c r="J230" s="199">
        <f t="shared" si="376"/>
        <v>0</v>
      </c>
      <c r="K230" s="205">
        <f t="shared" si="376"/>
        <v>0</v>
      </c>
      <c r="L230" s="199">
        <f t="shared" si="376"/>
        <v>0</v>
      </c>
      <c r="M230" s="205">
        <f t="shared" si="376"/>
        <v>0</v>
      </c>
      <c r="N230" s="199">
        <f t="shared" si="376"/>
        <v>0</v>
      </c>
      <c r="O230" s="205">
        <f t="shared" si="376"/>
        <v>0</v>
      </c>
      <c r="P230" s="199">
        <f t="shared" si="376"/>
        <v>0</v>
      </c>
      <c r="Q230" s="205">
        <f t="shared" si="376"/>
        <v>0</v>
      </c>
      <c r="R230" s="199">
        <f t="shared" si="376"/>
        <v>0</v>
      </c>
      <c r="S230" s="205">
        <f t="shared" si="376"/>
        <v>0</v>
      </c>
      <c r="T230" s="199">
        <f t="shared" si="376"/>
        <v>89</v>
      </c>
      <c r="U230" s="205">
        <f t="shared" si="376"/>
        <v>3</v>
      </c>
      <c r="V230" s="26"/>
      <c r="W230" s="4"/>
      <c r="X230">
        <f t="shared" si="374"/>
        <v>36</v>
      </c>
      <c r="Y230">
        <f t="shared" si="374"/>
        <v>51</v>
      </c>
      <c r="Z230">
        <f t="shared" si="374"/>
        <v>14</v>
      </c>
      <c r="AA230">
        <f t="shared" si="374"/>
        <v>1</v>
      </c>
      <c r="AB230">
        <f t="shared" si="374"/>
        <v>0</v>
      </c>
      <c r="AC230">
        <f t="shared" si="374"/>
        <v>0</v>
      </c>
      <c r="AD230">
        <f t="shared" si="374"/>
        <v>0</v>
      </c>
      <c r="AE230">
        <f t="shared" si="374"/>
        <v>0</v>
      </c>
      <c r="AF230">
        <f t="shared" si="374"/>
        <v>0</v>
      </c>
      <c r="AG230">
        <f t="shared" si="374"/>
        <v>0</v>
      </c>
      <c r="AH230">
        <f t="shared" si="374"/>
        <v>0</v>
      </c>
      <c r="AI230">
        <f t="shared" si="374"/>
        <v>0</v>
      </c>
      <c r="AL230">
        <f t="shared" ref="AL230:AL237" si="377">BN91</f>
        <v>1</v>
      </c>
      <c r="AM230">
        <f t="shared" ref="AM230:AM237" si="378">BO91</f>
        <v>1</v>
      </c>
      <c r="AN230">
        <f t="shared" ref="AN230:AN237" si="379">BP91</f>
        <v>0</v>
      </c>
      <c r="AO230">
        <f t="shared" ref="AO230:AO237" si="380">BQ91</f>
        <v>0</v>
      </c>
      <c r="AP230">
        <f t="shared" ref="AP230:AP237" si="381">BR91</f>
        <v>0</v>
      </c>
      <c r="AQ230">
        <f t="shared" ref="AQ230:AQ237" si="382">BS91</f>
        <v>0</v>
      </c>
      <c r="AR230">
        <f t="shared" ref="AR230:AR237" si="383">BT91</f>
        <v>0</v>
      </c>
      <c r="AS230">
        <f t="shared" ref="AS230:AS237" si="384">BU91</f>
        <v>0</v>
      </c>
      <c r="AT230">
        <f t="shared" ref="AT230:AT237" si="385">BV91</f>
        <v>0</v>
      </c>
      <c r="AU230">
        <f t="shared" ref="AU230:AU237" si="386">BW91</f>
        <v>0</v>
      </c>
      <c r="AV230">
        <f t="shared" ref="AV230:AV237" si="387">BX91</f>
        <v>0</v>
      </c>
      <c r="AW230">
        <f t="shared" ref="AW230:AW237" si="388">BY91</f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 s="27" t="s">
        <v>45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</row>
    <row r="231" spans="1:124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f>T227-U227</f>
        <v>1071</v>
      </c>
      <c r="J231" s="56"/>
      <c r="K231" s="53"/>
      <c r="L231" s="60" t="s">
        <v>56</v>
      </c>
      <c r="M231" s="54">
        <f>U227</f>
        <v>23</v>
      </c>
      <c r="N231" s="58"/>
      <c r="O231" s="47"/>
      <c r="P231" s="51"/>
      <c r="Q231" s="48"/>
      <c r="R231" s="49" t="s">
        <v>57</v>
      </c>
      <c r="S231" s="49"/>
      <c r="T231" s="52">
        <f>I231+M231*2</f>
        <v>1117</v>
      </c>
      <c r="U231" s="50"/>
      <c r="V231" s="26"/>
      <c r="W231" s="4"/>
      <c r="X231">
        <f t="shared" si="374"/>
        <v>73</v>
      </c>
      <c r="Y231">
        <f t="shared" si="374"/>
        <v>55</v>
      </c>
      <c r="Z231">
        <f t="shared" si="374"/>
        <v>8</v>
      </c>
      <c r="AA231">
        <f t="shared" si="374"/>
        <v>0</v>
      </c>
      <c r="AB231">
        <f t="shared" si="374"/>
        <v>0</v>
      </c>
      <c r="AC231">
        <f t="shared" si="374"/>
        <v>0</v>
      </c>
      <c r="AD231">
        <f t="shared" si="374"/>
        <v>0</v>
      </c>
      <c r="AE231">
        <f t="shared" si="374"/>
        <v>0</v>
      </c>
      <c r="AF231">
        <f t="shared" si="374"/>
        <v>0</v>
      </c>
      <c r="AG231">
        <f t="shared" si="374"/>
        <v>0</v>
      </c>
      <c r="AH231">
        <f t="shared" si="374"/>
        <v>0</v>
      </c>
      <c r="AI231">
        <f t="shared" si="374"/>
        <v>0</v>
      </c>
      <c r="AL231">
        <f t="shared" si="377"/>
        <v>2</v>
      </c>
      <c r="AM231">
        <f t="shared" si="378"/>
        <v>0</v>
      </c>
      <c r="AN231">
        <f t="shared" si="379"/>
        <v>0</v>
      </c>
      <c r="AO231">
        <f t="shared" si="380"/>
        <v>0</v>
      </c>
      <c r="AP231">
        <f t="shared" si="381"/>
        <v>0</v>
      </c>
      <c r="AQ231">
        <f t="shared" si="382"/>
        <v>0</v>
      </c>
      <c r="AR231">
        <f t="shared" si="383"/>
        <v>0</v>
      </c>
      <c r="AS231">
        <f t="shared" si="384"/>
        <v>0</v>
      </c>
      <c r="AT231">
        <f t="shared" si="385"/>
        <v>0</v>
      </c>
      <c r="AU231">
        <f t="shared" si="386"/>
        <v>0</v>
      </c>
      <c r="AV231">
        <f t="shared" si="387"/>
        <v>0</v>
      </c>
      <c r="AW231">
        <f t="shared" si="388"/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 s="27" t="s">
        <v>46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</row>
    <row r="232" spans="1:124" ht="13.5" thickTop="1" x14ac:dyDescent="0.3">
      <c r="A232" s="32" t="s">
        <v>58</v>
      </c>
      <c r="B232" s="33"/>
      <c r="C232" s="33"/>
      <c r="D232" s="34" t="s">
        <v>59</v>
      </c>
      <c r="E232" s="35">
        <f>(B227*15+D227*35+F227*45+H227*55+J227*65+L227*75+N227*85+P227*95+R227*125)/T227</f>
        <v>25.63985374771481</v>
      </c>
      <c r="F232" s="32" t="s">
        <v>60</v>
      </c>
      <c r="G232" s="36"/>
      <c r="H232" s="34" t="s">
        <v>61</v>
      </c>
      <c r="I232" s="35">
        <f>(C227*15+E227*35+G227*45+I227*55+K227*65+M227*75+O227*85+Q227*95+S227*125)/U227</f>
        <v>18.478260869565219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6"/>
      <c r="W232" s="4"/>
      <c r="X232">
        <f t="shared" ref="X232:AI237" si="389">BA99</f>
        <v>105</v>
      </c>
      <c r="Y232">
        <f t="shared" si="389"/>
        <v>68</v>
      </c>
      <c r="Z232">
        <f t="shared" si="389"/>
        <v>5</v>
      </c>
      <c r="AA232">
        <f t="shared" si="389"/>
        <v>0</v>
      </c>
      <c r="AB232">
        <f t="shared" si="389"/>
        <v>0</v>
      </c>
      <c r="AC232">
        <f t="shared" si="389"/>
        <v>0</v>
      </c>
      <c r="AD232">
        <f t="shared" si="389"/>
        <v>0</v>
      </c>
      <c r="AE232">
        <f t="shared" si="389"/>
        <v>0</v>
      </c>
      <c r="AF232">
        <f t="shared" si="389"/>
        <v>0</v>
      </c>
      <c r="AG232">
        <f t="shared" si="389"/>
        <v>0</v>
      </c>
      <c r="AH232">
        <f t="shared" si="389"/>
        <v>0</v>
      </c>
      <c r="AI232">
        <f t="shared" si="389"/>
        <v>0</v>
      </c>
      <c r="AL232">
        <f t="shared" si="377"/>
        <v>4</v>
      </c>
      <c r="AM232">
        <f t="shared" si="378"/>
        <v>0</v>
      </c>
      <c r="AN232">
        <f t="shared" si="379"/>
        <v>0</v>
      </c>
      <c r="AO232">
        <f t="shared" si="380"/>
        <v>0</v>
      </c>
      <c r="AP232">
        <f t="shared" si="381"/>
        <v>0</v>
      </c>
      <c r="AQ232">
        <f t="shared" si="382"/>
        <v>0</v>
      </c>
      <c r="AR232">
        <f t="shared" si="383"/>
        <v>0</v>
      </c>
      <c r="AS232">
        <f t="shared" si="384"/>
        <v>0</v>
      </c>
      <c r="AT232">
        <f t="shared" si="385"/>
        <v>0</v>
      </c>
      <c r="AU232">
        <f t="shared" si="386"/>
        <v>0</v>
      </c>
      <c r="AV232">
        <f t="shared" si="387"/>
        <v>0</v>
      </c>
      <c r="AW232">
        <f t="shared" si="388"/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 s="27" t="s">
        <v>47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</row>
    <row r="233" spans="1:124" ht="7.15" customHeight="1" x14ac:dyDescent="0.3">
      <c r="V233" s="26"/>
      <c r="W233" s="4"/>
      <c r="X233">
        <f t="shared" si="389"/>
        <v>47</v>
      </c>
      <c r="Y233">
        <f t="shared" si="389"/>
        <v>40</v>
      </c>
      <c r="Z233">
        <f t="shared" si="389"/>
        <v>4</v>
      </c>
      <c r="AA233">
        <f t="shared" si="389"/>
        <v>0</v>
      </c>
      <c r="AB233">
        <f t="shared" si="389"/>
        <v>0</v>
      </c>
      <c r="AC233">
        <f t="shared" si="389"/>
        <v>0</v>
      </c>
      <c r="AD233">
        <f t="shared" si="389"/>
        <v>0</v>
      </c>
      <c r="AE233">
        <f t="shared" si="389"/>
        <v>0</v>
      </c>
      <c r="AF233">
        <f t="shared" si="389"/>
        <v>0</v>
      </c>
      <c r="AG233">
        <f t="shared" si="389"/>
        <v>0</v>
      </c>
      <c r="AH233">
        <f t="shared" si="389"/>
        <v>0</v>
      </c>
      <c r="AI233">
        <f t="shared" si="389"/>
        <v>0</v>
      </c>
      <c r="AL233">
        <f t="shared" si="377"/>
        <v>0</v>
      </c>
      <c r="AM233">
        <f t="shared" si="378"/>
        <v>0</v>
      </c>
      <c r="AN233">
        <f t="shared" si="379"/>
        <v>0</v>
      </c>
      <c r="AO233">
        <f t="shared" si="380"/>
        <v>0</v>
      </c>
      <c r="AP233">
        <f t="shared" si="381"/>
        <v>0</v>
      </c>
      <c r="AQ233">
        <f t="shared" si="382"/>
        <v>0</v>
      </c>
      <c r="AR233">
        <f t="shared" si="383"/>
        <v>0</v>
      </c>
      <c r="AS233">
        <f t="shared" si="384"/>
        <v>0</v>
      </c>
      <c r="AT233">
        <f t="shared" si="385"/>
        <v>0</v>
      </c>
      <c r="AU233">
        <f t="shared" si="386"/>
        <v>0</v>
      </c>
      <c r="AV233">
        <f t="shared" si="387"/>
        <v>0</v>
      </c>
      <c r="AW233">
        <f t="shared" si="388"/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 s="27" t="s">
        <v>48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</row>
    <row r="234" spans="1:124" ht="13" x14ac:dyDescent="0.3">
      <c r="V234" s="26"/>
      <c r="W234" s="4"/>
      <c r="X234">
        <f t="shared" si="389"/>
        <v>21</v>
      </c>
      <c r="Y234">
        <f t="shared" si="389"/>
        <v>31</v>
      </c>
      <c r="Z234">
        <f t="shared" si="389"/>
        <v>1</v>
      </c>
      <c r="AA234">
        <f t="shared" si="389"/>
        <v>0</v>
      </c>
      <c r="AB234">
        <f t="shared" si="389"/>
        <v>0</v>
      </c>
      <c r="AC234">
        <f t="shared" si="389"/>
        <v>0</v>
      </c>
      <c r="AD234">
        <f t="shared" si="389"/>
        <v>0</v>
      </c>
      <c r="AE234">
        <f t="shared" si="389"/>
        <v>0</v>
      </c>
      <c r="AF234">
        <f t="shared" si="389"/>
        <v>0</v>
      </c>
      <c r="AG234">
        <f t="shared" si="389"/>
        <v>0</v>
      </c>
      <c r="AH234">
        <f t="shared" si="389"/>
        <v>0</v>
      </c>
      <c r="AI234">
        <f t="shared" si="389"/>
        <v>0</v>
      </c>
      <c r="AL234">
        <f t="shared" si="377"/>
        <v>2</v>
      </c>
      <c r="AM234">
        <f t="shared" si="378"/>
        <v>0</v>
      </c>
      <c r="AN234">
        <f t="shared" si="379"/>
        <v>0</v>
      </c>
      <c r="AO234">
        <f t="shared" si="380"/>
        <v>0</v>
      </c>
      <c r="AP234">
        <f t="shared" si="381"/>
        <v>0</v>
      </c>
      <c r="AQ234">
        <f t="shared" si="382"/>
        <v>0</v>
      </c>
      <c r="AR234">
        <f t="shared" si="383"/>
        <v>0</v>
      </c>
      <c r="AS234">
        <f t="shared" si="384"/>
        <v>0</v>
      </c>
      <c r="AT234">
        <f t="shared" si="385"/>
        <v>0</v>
      </c>
      <c r="AU234">
        <f t="shared" si="386"/>
        <v>0</v>
      </c>
      <c r="AV234">
        <f t="shared" si="387"/>
        <v>0</v>
      </c>
      <c r="AW234">
        <f t="shared" si="388"/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 s="27" t="s">
        <v>49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</row>
    <row r="235" spans="1:124" ht="13" x14ac:dyDescent="0.3">
      <c r="V235" s="26"/>
      <c r="W235" s="4"/>
      <c r="X235">
        <f t="shared" si="389"/>
        <v>8</v>
      </c>
      <c r="Y235">
        <f t="shared" si="389"/>
        <v>12</v>
      </c>
      <c r="Z235">
        <f t="shared" si="389"/>
        <v>3</v>
      </c>
      <c r="AA235">
        <f t="shared" si="389"/>
        <v>0</v>
      </c>
      <c r="AB235">
        <f t="shared" si="389"/>
        <v>0</v>
      </c>
      <c r="AC235">
        <f t="shared" si="389"/>
        <v>0</v>
      </c>
      <c r="AD235">
        <f t="shared" si="389"/>
        <v>0</v>
      </c>
      <c r="AE235">
        <f t="shared" si="389"/>
        <v>0</v>
      </c>
      <c r="AF235">
        <f t="shared" si="389"/>
        <v>0</v>
      </c>
      <c r="AG235">
        <f t="shared" si="389"/>
        <v>0</v>
      </c>
      <c r="AH235">
        <f t="shared" si="389"/>
        <v>0</v>
      </c>
      <c r="AI235">
        <f t="shared" si="389"/>
        <v>0</v>
      </c>
      <c r="AL235">
        <f t="shared" si="377"/>
        <v>0</v>
      </c>
      <c r="AM235">
        <f t="shared" si="378"/>
        <v>1</v>
      </c>
      <c r="AN235">
        <f t="shared" si="379"/>
        <v>0</v>
      </c>
      <c r="AO235">
        <f t="shared" si="380"/>
        <v>0</v>
      </c>
      <c r="AP235">
        <f t="shared" si="381"/>
        <v>0</v>
      </c>
      <c r="AQ235">
        <f t="shared" si="382"/>
        <v>0</v>
      </c>
      <c r="AR235">
        <f t="shared" si="383"/>
        <v>0</v>
      </c>
      <c r="AS235">
        <f t="shared" si="384"/>
        <v>0</v>
      </c>
      <c r="AT235">
        <f t="shared" si="385"/>
        <v>0</v>
      </c>
      <c r="AU235">
        <f t="shared" si="386"/>
        <v>0</v>
      </c>
      <c r="AV235">
        <f t="shared" si="387"/>
        <v>0</v>
      </c>
      <c r="AW235">
        <f t="shared" si="388"/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 s="27" t="s">
        <v>50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</row>
    <row r="236" spans="1:124" ht="13" x14ac:dyDescent="0.3">
      <c r="V236" s="28"/>
      <c r="W236" s="4"/>
      <c r="X236">
        <f t="shared" si="389"/>
        <v>11</v>
      </c>
      <c r="Y236">
        <f t="shared" si="389"/>
        <v>15</v>
      </c>
      <c r="Z236">
        <f t="shared" si="389"/>
        <v>1</v>
      </c>
      <c r="AA236">
        <f t="shared" si="389"/>
        <v>0</v>
      </c>
      <c r="AB236">
        <f t="shared" si="389"/>
        <v>0</v>
      </c>
      <c r="AC236">
        <f t="shared" si="389"/>
        <v>0</v>
      </c>
      <c r="AD236">
        <f t="shared" si="389"/>
        <v>0</v>
      </c>
      <c r="AE236">
        <f t="shared" si="389"/>
        <v>0</v>
      </c>
      <c r="AF236">
        <f t="shared" si="389"/>
        <v>0</v>
      </c>
      <c r="AG236">
        <f t="shared" si="389"/>
        <v>0</v>
      </c>
      <c r="AH236">
        <f t="shared" si="389"/>
        <v>0</v>
      </c>
      <c r="AI236">
        <f t="shared" si="389"/>
        <v>0</v>
      </c>
      <c r="AL236">
        <f t="shared" si="377"/>
        <v>0</v>
      </c>
      <c r="AM236">
        <f t="shared" si="378"/>
        <v>0</v>
      </c>
      <c r="AN236">
        <f t="shared" si="379"/>
        <v>0</v>
      </c>
      <c r="AO236">
        <f t="shared" si="380"/>
        <v>0</v>
      </c>
      <c r="AP236">
        <f t="shared" si="381"/>
        <v>0</v>
      </c>
      <c r="AQ236">
        <f t="shared" si="382"/>
        <v>0</v>
      </c>
      <c r="AR236">
        <f t="shared" si="383"/>
        <v>0</v>
      </c>
      <c r="AS236">
        <f t="shared" si="384"/>
        <v>0</v>
      </c>
      <c r="AT236">
        <f t="shared" si="385"/>
        <v>0</v>
      </c>
      <c r="AU236">
        <f t="shared" si="386"/>
        <v>0</v>
      </c>
      <c r="AV236">
        <f t="shared" si="387"/>
        <v>0</v>
      </c>
      <c r="AW236">
        <f t="shared" si="388"/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 s="27" t="s">
        <v>51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</row>
    <row r="237" spans="1:124" ht="13.5" thickBot="1" x14ac:dyDescent="0.35">
      <c r="V237" s="29"/>
      <c r="W237" s="4"/>
      <c r="X237">
        <f>BA104</f>
        <v>5</v>
      </c>
      <c r="Y237">
        <f t="shared" si="389"/>
        <v>7</v>
      </c>
      <c r="Z237">
        <f t="shared" si="389"/>
        <v>0</v>
      </c>
      <c r="AA237">
        <f t="shared" si="389"/>
        <v>0</v>
      </c>
      <c r="AB237">
        <f t="shared" si="389"/>
        <v>0</v>
      </c>
      <c r="AC237">
        <f t="shared" si="389"/>
        <v>0</v>
      </c>
      <c r="AD237">
        <f t="shared" si="389"/>
        <v>0</v>
      </c>
      <c r="AE237">
        <f t="shared" si="389"/>
        <v>0</v>
      </c>
      <c r="AF237">
        <f t="shared" si="389"/>
        <v>0</v>
      </c>
      <c r="AG237">
        <f t="shared" si="389"/>
        <v>0</v>
      </c>
      <c r="AH237">
        <f t="shared" si="389"/>
        <v>0</v>
      </c>
      <c r="AI237">
        <f t="shared" si="389"/>
        <v>0</v>
      </c>
      <c r="AL237">
        <f t="shared" si="377"/>
        <v>1</v>
      </c>
      <c r="AM237">
        <f t="shared" si="378"/>
        <v>0</v>
      </c>
      <c r="AN237">
        <f t="shared" si="379"/>
        <v>0</v>
      </c>
      <c r="AO237">
        <f t="shared" si="380"/>
        <v>0</v>
      </c>
      <c r="AP237">
        <f t="shared" si="381"/>
        <v>0</v>
      </c>
      <c r="AQ237">
        <f t="shared" si="382"/>
        <v>0</v>
      </c>
      <c r="AR237">
        <f t="shared" si="383"/>
        <v>0</v>
      </c>
      <c r="AS237">
        <f t="shared" si="384"/>
        <v>0</v>
      </c>
      <c r="AT237">
        <f t="shared" si="385"/>
        <v>0</v>
      </c>
      <c r="AU237">
        <f t="shared" si="386"/>
        <v>0</v>
      </c>
      <c r="AV237">
        <f t="shared" si="387"/>
        <v>0</v>
      </c>
      <c r="AW237">
        <f t="shared" si="388"/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 s="18" t="s">
        <v>52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</row>
    <row r="238" spans="1:124" ht="14" thickTop="1" thickBot="1" x14ac:dyDescent="0.35">
      <c r="V238" s="30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 s="25" t="s">
        <v>53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</row>
    <row r="239" spans="1:124" ht="13.5" thickTop="1" x14ac:dyDescent="0.3">
      <c r="V239" s="31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N239"/>
      <c r="BO239"/>
      <c r="BP239"/>
      <c r="BQ239"/>
      <c r="BR239"/>
      <c r="BS239"/>
      <c r="BT239"/>
      <c r="BU239"/>
      <c r="BV239"/>
      <c r="BW239"/>
      <c r="BX239"/>
      <c r="BY239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</row>
    <row r="240" spans="1:124" ht="13" x14ac:dyDescent="0.3">
      <c r="V240" s="31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N240"/>
      <c r="BO240"/>
      <c r="BP240"/>
      <c r="BQ240"/>
      <c r="BR240"/>
      <c r="BS240"/>
      <c r="BT240"/>
      <c r="BU240"/>
      <c r="BV240"/>
      <c r="BW240"/>
      <c r="BX240"/>
      <c r="BY240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</row>
    <row r="241" spans="51:124" ht="13" x14ac:dyDescent="0.3"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N241"/>
      <c r="BO241"/>
      <c r="BP241"/>
      <c r="BQ241"/>
      <c r="BR241"/>
      <c r="BS241"/>
      <c r="BT241"/>
      <c r="BU241"/>
      <c r="BV241"/>
      <c r="BW241"/>
      <c r="BX241"/>
      <c r="BY241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</row>
    <row r="242" spans="51:124" ht="13" x14ac:dyDescent="0.3"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N242"/>
      <c r="BO242"/>
      <c r="BP242"/>
      <c r="BQ242"/>
      <c r="BR242"/>
      <c r="BS242"/>
      <c r="BT242"/>
      <c r="BU242"/>
      <c r="BV242"/>
      <c r="BW242"/>
      <c r="BX242"/>
      <c r="BY24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</row>
    <row r="243" spans="51:124" ht="13" x14ac:dyDescent="0.3"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N243"/>
      <c r="BO243"/>
      <c r="BP243"/>
      <c r="BQ243"/>
      <c r="BR243"/>
      <c r="BS243"/>
      <c r="BT243"/>
      <c r="BU243"/>
      <c r="BV243"/>
      <c r="BW243"/>
      <c r="BX243"/>
      <c r="BY243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</row>
    <row r="244" spans="51:124" ht="13" x14ac:dyDescent="0.3"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N244"/>
      <c r="BO244"/>
      <c r="BP244"/>
      <c r="BQ244"/>
      <c r="BR244"/>
      <c r="BS244"/>
      <c r="BT244"/>
      <c r="BU244"/>
      <c r="BV244"/>
      <c r="BW244"/>
      <c r="BX244"/>
      <c r="BY244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</row>
    <row r="245" spans="51:124" ht="13" x14ac:dyDescent="0.3"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N245"/>
      <c r="BO245"/>
      <c r="BP245"/>
      <c r="BQ245"/>
      <c r="BR245"/>
      <c r="BS245"/>
      <c r="BT245"/>
      <c r="BU245"/>
      <c r="BV245"/>
      <c r="BW245"/>
      <c r="BX245"/>
      <c r="BY245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</row>
    <row r="246" spans="51:124" ht="6.65" customHeight="1" x14ac:dyDescent="0.3"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N246"/>
      <c r="BO246"/>
      <c r="BP246"/>
      <c r="BQ246"/>
      <c r="BR246"/>
      <c r="BS246"/>
      <c r="BT246"/>
      <c r="BU246"/>
      <c r="BV246"/>
      <c r="BW246"/>
      <c r="BX246"/>
      <c r="BY246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</row>
    <row r="247" spans="51:124" ht="13" x14ac:dyDescent="0.3"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N247"/>
      <c r="BO247"/>
      <c r="BP247"/>
      <c r="BQ247"/>
      <c r="BR247"/>
      <c r="BS247"/>
      <c r="BT247"/>
      <c r="BU247"/>
      <c r="BV247"/>
      <c r="BW247"/>
      <c r="BX247"/>
      <c r="BY247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</row>
    <row r="248" spans="51:124" ht="13" x14ac:dyDescent="0.3"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N248"/>
      <c r="BO248"/>
      <c r="BP248"/>
      <c r="BQ248"/>
      <c r="BR248"/>
      <c r="BS248"/>
      <c r="BT248"/>
      <c r="BU248"/>
      <c r="BV248"/>
      <c r="BW248"/>
      <c r="BX248"/>
      <c r="BY248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</row>
    <row r="249" spans="51:124" ht="13" x14ac:dyDescent="0.3"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N249"/>
      <c r="BO249"/>
      <c r="BP249"/>
      <c r="BQ249"/>
      <c r="BR249"/>
      <c r="BS249"/>
      <c r="BT249"/>
      <c r="BU249"/>
      <c r="BV249"/>
      <c r="BW249"/>
      <c r="BX249"/>
      <c r="BY249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</row>
    <row r="250" spans="51:124" ht="13" x14ac:dyDescent="0.3"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N250"/>
      <c r="BO250"/>
      <c r="BP250"/>
      <c r="BQ250"/>
      <c r="BR250"/>
      <c r="BS250"/>
      <c r="BT250"/>
      <c r="BU250"/>
      <c r="BV250"/>
      <c r="BW250"/>
      <c r="BX250"/>
      <c r="BY250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</row>
    <row r="251" spans="51:124" ht="13" x14ac:dyDescent="0.3"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N251"/>
      <c r="BO251"/>
      <c r="BP251"/>
      <c r="BQ251"/>
      <c r="BR251"/>
      <c r="BS251"/>
      <c r="BT251"/>
      <c r="BU251"/>
      <c r="BV251"/>
      <c r="BW251"/>
      <c r="BX251"/>
      <c r="BY251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</row>
    <row r="252" spans="51:124" ht="13" x14ac:dyDescent="0.3"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N252"/>
      <c r="BO252"/>
      <c r="BP252"/>
      <c r="BQ252"/>
      <c r="BR252"/>
      <c r="BS252"/>
      <c r="BT252"/>
      <c r="BU252"/>
      <c r="BV252"/>
      <c r="BW252"/>
      <c r="BX252"/>
      <c r="BY25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</row>
    <row r="253" spans="51:124" ht="13" x14ac:dyDescent="0.3"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N253"/>
      <c r="BO253"/>
      <c r="BP253"/>
      <c r="BQ253"/>
      <c r="BR253"/>
      <c r="BS253"/>
      <c r="BT253"/>
      <c r="BU253"/>
      <c r="BV253"/>
      <c r="BW253"/>
      <c r="BX253"/>
      <c r="BY253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</row>
    <row r="254" spans="51:124" ht="13" x14ac:dyDescent="0.3"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N254"/>
      <c r="BO254"/>
      <c r="BP254"/>
      <c r="BQ254"/>
      <c r="BR254"/>
      <c r="BS254"/>
      <c r="BT254"/>
      <c r="BU254"/>
      <c r="BV254"/>
      <c r="BW254"/>
      <c r="BX254"/>
      <c r="BY254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</row>
    <row r="255" spans="51:124" ht="13" x14ac:dyDescent="0.3"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N255"/>
      <c r="BO255"/>
      <c r="BP255"/>
      <c r="BQ255"/>
      <c r="BR255"/>
      <c r="BS255"/>
      <c r="BT255"/>
      <c r="BU255"/>
      <c r="BV255"/>
      <c r="BW255"/>
      <c r="BX255"/>
      <c r="BY255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</row>
    <row r="256" spans="51:124" ht="13" x14ac:dyDescent="0.3"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N256"/>
      <c r="BO256"/>
      <c r="BP256"/>
      <c r="BQ256"/>
      <c r="BR256"/>
      <c r="BS256"/>
      <c r="BT256"/>
      <c r="BU256"/>
      <c r="BV256"/>
      <c r="BW256"/>
      <c r="BX256"/>
      <c r="BY256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</row>
    <row r="257" spans="1:124" ht="13" x14ac:dyDescent="0.3">
      <c r="V257" s="37" t="s">
        <v>62</v>
      </c>
      <c r="W257" s="4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N257"/>
      <c r="BO257"/>
      <c r="BP257"/>
      <c r="BQ257"/>
      <c r="BR257"/>
      <c r="BS257"/>
      <c r="BT257"/>
      <c r="BU257"/>
      <c r="BV257"/>
      <c r="BW257"/>
      <c r="BX257"/>
      <c r="BY257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</row>
    <row r="258" spans="1:124" ht="13" x14ac:dyDescent="0.3">
      <c r="A258" s="38">
        <f>(H227+J227+L227+N227+P227+R227)/T227</f>
        <v>9.1407678244972577E-4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f>(I227+K227+M227+O227+Q227+S227)/U227</f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 t="s">
        <v>63</v>
      </c>
      <c r="W258" s="4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N258"/>
      <c r="BO258"/>
      <c r="BP258"/>
      <c r="BQ258"/>
      <c r="BR258"/>
      <c r="BS258"/>
      <c r="BT258"/>
      <c r="BU258"/>
      <c r="BV258"/>
      <c r="BW258"/>
      <c r="BX258"/>
      <c r="BY258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</row>
    <row r="259" spans="1:124" ht="13" x14ac:dyDescent="0.3">
      <c r="A259" s="38">
        <f>(P227+R227)/T227</f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f>(Q227+S227)/U227</f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 t="s">
        <v>64</v>
      </c>
      <c r="W259" s="4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N259"/>
      <c r="BO259"/>
      <c r="BP259"/>
      <c r="BQ259"/>
      <c r="BR259"/>
      <c r="BS259"/>
      <c r="BT259"/>
      <c r="BU259"/>
      <c r="BV259"/>
      <c r="BW259"/>
      <c r="BX259"/>
      <c r="BY259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</row>
    <row r="260" spans="1:124" ht="13.5" thickBot="1" x14ac:dyDescent="0.35">
      <c r="V260" s="37" t="s">
        <v>65</v>
      </c>
      <c r="W260" s="4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N260"/>
      <c r="BO260"/>
      <c r="BP260"/>
      <c r="BQ260"/>
      <c r="BR260"/>
      <c r="BS260"/>
      <c r="BT260"/>
      <c r="BU260"/>
      <c r="BV260"/>
      <c r="BW260"/>
      <c r="BX260"/>
      <c r="BY260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</row>
    <row r="261" spans="1:124" ht="17" thickBot="1" x14ac:dyDescent="0.4">
      <c r="A261" s="271" t="str">
        <f>A1</f>
        <v>Comptages vitesse TV/PL à Montreuil</v>
      </c>
      <c r="B261" s="272"/>
      <c r="C261" s="272"/>
      <c r="D261" s="272"/>
      <c r="E261" s="272"/>
      <c r="F261" s="272"/>
      <c r="G261" s="272"/>
      <c r="H261" s="272"/>
      <c r="I261" s="272"/>
      <c r="J261" s="272"/>
      <c r="K261" s="272"/>
      <c r="L261" s="272"/>
      <c r="M261" s="272"/>
      <c r="N261" s="272"/>
      <c r="O261" s="272"/>
      <c r="P261" s="272"/>
      <c r="Q261" s="272"/>
      <c r="R261" s="272"/>
      <c r="S261" s="272"/>
      <c r="T261" s="272"/>
      <c r="U261" s="273"/>
      <c r="V261" s="37" t="s">
        <v>66</v>
      </c>
      <c r="W261" s="4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N261"/>
      <c r="BO261"/>
      <c r="BP261"/>
      <c r="BQ261"/>
      <c r="BR261"/>
      <c r="BS261"/>
      <c r="BT261"/>
      <c r="BU261"/>
      <c r="BV261"/>
      <c r="BW261"/>
      <c r="BX261"/>
      <c r="BY261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</row>
    <row r="262" spans="1:124" ht="6" customHeight="1" x14ac:dyDescent="0.35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37" t="s">
        <v>67</v>
      </c>
      <c r="W262" s="4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N262"/>
      <c r="BO262"/>
      <c r="BP262"/>
      <c r="BQ262"/>
      <c r="BR262"/>
      <c r="BS262"/>
      <c r="BT262"/>
      <c r="BU262"/>
      <c r="BV262"/>
      <c r="BW262"/>
      <c r="BX262"/>
      <c r="BY26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</row>
    <row r="263" spans="1:124" ht="13" x14ac:dyDescent="0.3">
      <c r="A263" s="4" t="s">
        <v>75</v>
      </c>
      <c r="E263" s="10" t="str">
        <f>BE5</f>
        <v>vendredi 24 septembre 2021</v>
      </c>
      <c r="I263" s="107" t="str">
        <f>I3</f>
        <v>Entre</v>
      </c>
      <c r="J263" s="108" t="str">
        <f>J3</f>
        <v>Rue de Vincennes</v>
      </c>
      <c r="K263" s="4"/>
      <c r="L263" s="11"/>
      <c r="M263" s="4"/>
      <c r="N263" s="4"/>
      <c r="O263" s="4" t="str">
        <f>O3</f>
        <v>Et</v>
      </c>
      <c r="P263" s="61" t="str">
        <f>P3</f>
        <v>Rue de Mirabeau</v>
      </c>
      <c r="V263" s="37" t="s">
        <v>68</v>
      </c>
      <c r="W263" s="4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N263"/>
      <c r="BO263"/>
      <c r="BP263"/>
      <c r="BQ263"/>
      <c r="BR263"/>
      <c r="BS263"/>
      <c r="BT263"/>
      <c r="BU263"/>
      <c r="BV263"/>
      <c r="BW263"/>
      <c r="BX263"/>
      <c r="BY263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</row>
    <row r="264" spans="1:124" ht="13.5" thickBot="1" x14ac:dyDescent="0.35">
      <c r="A264" s="57" t="s">
        <v>4</v>
      </c>
      <c r="V264" s="37" t="s">
        <v>69</v>
      </c>
      <c r="W264" s="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N264"/>
      <c r="BO264"/>
      <c r="BP264"/>
      <c r="BQ264"/>
      <c r="BR264"/>
      <c r="BS264"/>
      <c r="BT264"/>
      <c r="BU264"/>
      <c r="BV264"/>
      <c r="BW264"/>
      <c r="BX264"/>
      <c r="BY264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</row>
    <row r="265" spans="1:124" ht="13.5" thickTop="1" x14ac:dyDescent="0.3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4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</row>
    <row r="266" spans="1:124" ht="13.5" thickBot="1" x14ac:dyDescent="0.3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3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</row>
    <row r="267" spans="1:124" ht="14" thickTop="1" thickBot="1" x14ac:dyDescent="0.35">
      <c r="A267" s="25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  <c r="V267" s="40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3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</row>
    <row r="268" spans="1:124" ht="13.5" thickTop="1" x14ac:dyDescent="0.3">
      <c r="A268" s="27" t="s">
        <v>29</v>
      </c>
      <c r="B268" s="195">
        <f t="shared" ref="B268:B280" si="390">X280</f>
        <v>3</v>
      </c>
      <c r="C268" s="201">
        <f t="shared" ref="C268:C280" si="391">AL280</f>
        <v>0</v>
      </c>
      <c r="D268" s="195">
        <f t="shared" ref="D268:D280" si="392">Y280</f>
        <v>3</v>
      </c>
      <c r="E268" s="201">
        <f t="shared" ref="E268:E280" si="393">AM280</f>
        <v>0</v>
      </c>
      <c r="F268" s="195">
        <f t="shared" ref="F268:F280" si="394">Z280</f>
        <v>1</v>
      </c>
      <c r="G268" s="201">
        <f t="shared" ref="G268:G280" si="395">AN280</f>
        <v>0</v>
      </c>
      <c r="H268" s="195">
        <f t="shared" ref="H268:H280" si="396">AA280</f>
        <v>0</v>
      </c>
      <c r="I268" s="201">
        <f t="shared" ref="I268:I280" si="397">AO280</f>
        <v>0</v>
      </c>
      <c r="J268" s="195">
        <f t="shared" ref="J268:J280" si="398">AB280</f>
        <v>0</v>
      </c>
      <c r="K268" s="201">
        <f t="shared" ref="K268:K280" si="399">AP280</f>
        <v>0</v>
      </c>
      <c r="L268" s="195">
        <f t="shared" ref="L268:L280" si="400">AC280</f>
        <v>0</v>
      </c>
      <c r="M268" s="201">
        <f t="shared" ref="M268:M280" si="401">AQ280</f>
        <v>0</v>
      </c>
      <c r="N268" s="195">
        <f t="shared" ref="N268:N280" si="402">AD280</f>
        <v>0</v>
      </c>
      <c r="O268" s="201">
        <f t="shared" ref="O268:O280" si="403">AR280</f>
        <v>0</v>
      </c>
      <c r="P268" s="195">
        <f t="shared" ref="P268:P280" si="404">AE280</f>
        <v>0</v>
      </c>
      <c r="Q268" s="201">
        <f t="shared" ref="Q268:Q280" si="405">AS280</f>
        <v>0</v>
      </c>
      <c r="R268" s="195">
        <f t="shared" ref="R268:R280" si="406">SUM(AF280:AI280)</f>
        <v>0</v>
      </c>
      <c r="S268" s="201">
        <f t="shared" ref="S268:S280" si="407">SUM(AT280:AW280)</f>
        <v>0</v>
      </c>
      <c r="T268" s="195">
        <f t="shared" ref="T268:T283" si="408">SUM(B268,D268,F268,H268,J268,L268,N268,P268,R268,)</f>
        <v>7</v>
      </c>
      <c r="U268" s="201">
        <f t="shared" ref="U268:U283" si="409">SUM(C268,E268,G268,I268,K268,M268,O268,Q268,S268)</f>
        <v>0</v>
      </c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</row>
    <row r="269" spans="1:124" ht="13" x14ac:dyDescent="0.3">
      <c r="A269" s="27" t="s">
        <v>30</v>
      </c>
      <c r="B269" s="195">
        <f t="shared" si="390"/>
        <v>3</v>
      </c>
      <c r="C269" s="201">
        <f t="shared" si="391"/>
        <v>0</v>
      </c>
      <c r="D269" s="195">
        <f t="shared" si="392"/>
        <v>7</v>
      </c>
      <c r="E269" s="201">
        <f t="shared" si="393"/>
        <v>0</v>
      </c>
      <c r="F269" s="195">
        <f t="shared" si="394"/>
        <v>2</v>
      </c>
      <c r="G269" s="201">
        <f t="shared" si="395"/>
        <v>0</v>
      </c>
      <c r="H269" s="195">
        <f t="shared" si="396"/>
        <v>0</v>
      </c>
      <c r="I269" s="201">
        <f t="shared" si="397"/>
        <v>0</v>
      </c>
      <c r="J269" s="195">
        <f t="shared" si="398"/>
        <v>0</v>
      </c>
      <c r="K269" s="201">
        <f t="shared" si="399"/>
        <v>0</v>
      </c>
      <c r="L269" s="195">
        <f t="shared" si="400"/>
        <v>0</v>
      </c>
      <c r="M269" s="201">
        <f t="shared" si="401"/>
        <v>0</v>
      </c>
      <c r="N269" s="195">
        <f t="shared" si="402"/>
        <v>0</v>
      </c>
      <c r="O269" s="201">
        <f t="shared" si="403"/>
        <v>0</v>
      </c>
      <c r="P269" s="195">
        <f t="shared" si="404"/>
        <v>0</v>
      </c>
      <c r="Q269" s="201">
        <f t="shared" si="405"/>
        <v>0</v>
      </c>
      <c r="R269" s="195">
        <f t="shared" si="406"/>
        <v>0</v>
      </c>
      <c r="S269" s="201">
        <f t="shared" si="407"/>
        <v>0</v>
      </c>
      <c r="T269" s="195">
        <f t="shared" si="408"/>
        <v>12</v>
      </c>
      <c r="U269" s="201">
        <f t="shared" si="409"/>
        <v>0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</row>
    <row r="270" spans="1:124" ht="13" x14ac:dyDescent="0.3">
      <c r="A270" s="27" t="s">
        <v>31</v>
      </c>
      <c r="B270" s="195">
        <f t="shared" si="390"/>
        <v>3</v>
      </c>
      <c r="C270" s="201">
        <f t="shared" si="391"/>
        <v>0</v>
      </c>
      <c r="D270" s="195">
        <f t="shared" si="392"/>
        <v>2</v>
      </c>
      <c r="E270" s="201">
        <f t="shared" si="393"/>
        <v>0</v>
      </c>
      <c r="F270" s="195">
        <f t="shared" si="394"/>
        <v>0</v>
      </c>
      <c r="G270" s="201">
        <f t="shared" si="395"/>
        <v>0</v>
      </c>
      <c r="H270" s="195">
        <f t="shared" si="396"/>
        <v>0</v>
      </c>
      <c r="I270" s="201">
        <f t="shared" si="397"/>
        <v>0</v>
      </c>
      <c r="J270" s="195">
        <f t="shared" si="398"/>
        <v>0</v>
      </c>
      <c r="K270" s="201">
        <f t="shared" si="399"/>
        <v>0</v>
      </c>
      <c r="L270" s="195">
        <f t="shared" si="400"/>
        <v>0</v>
      </c>
      <c r="M270" s="201">
        <f t="shared" si="401"/>
        <v>0</v>
      </c>
      <c r="N270" s="195">
        <f t="shared" si="402"/>
        <v>0</v>
      </c>
      <c r="O270" s="201">
        <f t="shared" si="403"/>
        <v>0</v>
      </c>
      <c r="P270" s="195">
        <f t="shared" si="404"/>
        <v>0</v>
      </c>
      <c r="Q270" s="201">
        <f t="shared" si="405"/>
        <v>0</v>
      </c>
      <c r="R270" s="195">
        <f t="shared" si="406"/>
        <v>0</v>
      </c>
      <c r="S270" s="201">
        <f t="shared" si="407"/>
        <v>0</v>
      </c>
      <c r="T270" s="195">
        <f t="shared" si="408"/>
        <v>5</v>
      </c>
      <c r="U270" s="201">
        <f t="shared" si="409"/>
        <v>0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</row>
    <row r="271" spans="1:124" ht="13" x14ac:dyDescent="0.3">
      <c r="A271" s="27" t="s">
        <v>32</v>
      </c>
      <c r="B271" s="195">
        <f t="shared" si="390"/>
        <v>1</v>
      </c>
      <c r="C271" s="201">
        <f t="shared" si="391"/>
        <v>0</v>
      </c>
      <c r="D271" s="195">
        <f t="shared" si="392"/>
        <v>1</v>
      </c>
      <c r="E271" s="201">
        <f t="shared" si="393"/>
        <v>0</v>
      </c>
      <c r="F271" s="195">
        <f t="shared" si="394"/>
        <v>0</v>
      </c>
      <c r="G271" s="201">
        <f t="shared" si="395"/>
        <v>0</v>
      </c>
      <c r="H271" s="195">
        <f t="shared" si="396"/>
        <v>0</v>
      </c>
      <c r="I271" s="201">
        <f t="shared" si="397"/>
        <v>0</v>
      </c>
      <c r="J271" s="195">
        <f t="shared" si="398"/>
        <v>0</v>
      </c>
      <c r="K271" s="201">
        <f t="shared" si="399"/>
        <v>0</v>
      </c>
      <c r="L271" s="195">
        <f t="shared" si="400"/>
        <v>0</v>
      </c>
      <c r="M271" s="201">
        <f t="shared" si="401"/>
        <v>0</v>
      </c>
      <c r="N271" s="195">
        <f t="shared" si="402"/>
        <v>0</v>
      </c>
      <c r="O271" s="201">
        <f t="shared" si="403"/>
        <v>0</v>
      </c>
      <c r="P271" s="195">
        <f t="shared" si="404"/>
        <v>0</v>
      </c>
      <c r="Q271" s="201">
        <f t="shared" si="405"/>
        <v>0</v>
      </c>
      <c r="R271" s="195">
        <f t="shared" si="406"/>
        <v>0</v>
      </c>
      <c r="S271" s="201">
        <f t="shared" si="407"/>
        <v>0</v>
      </c>
      <c r="T271" s="195">
        <f t="shared" si="408"/>
        <v>2</v>
      </c>
      <c r="U271" s="201">
        <f t="shared" si="409"/>
        <v>0</v>
      </c>
      <c r="X271" s="3" t="s">
        <v>0</v>
      </c>
      <c r="AA271" s="4"/>
      <c r="AB271" s="4"/>
      <c r="AC271" s="4"/>
      <c r="AD271" s="4"/>
      <c r="AE271" s="5" t="s">
        <v>1</v>
      </c>
      <c r="AG271" s="4"/>
      <c r="AK271" s="4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</row>
    <row r="272" spans="1:124" ht="15.5" x14ac:dyDescent="0.35">
      <c r="A272" s="27" t="s">
        <v>33</v>
      </c>
      <c r="B272" s="195">
        <f t="shared" si="390"/>
        <v>2</v>
      </c>
      <c r="C272" s="201">
        <f t="shared" si="391"/>
        <v>0</v>
      </c>
      <c r="D272" s="195">
        <f t="shared" si="392"/>
        <v>2</v>
      </c>
      <c r="E272" s="201">
        <f t="shared" si="393"/>
        <v>0</v>
      </c>
      <c r="F272" s="195">
        <f t="shared" si="394"/>
        <v>0</v>
      </c>
      <c r="G272" s="201">
        <f t="shared" si="395"/>
        <v>0</v>
      </c>
      <c r="H272" s="195">
        <f t="shared" si="396"/>
        <v>1</v>
      </c>
      <c r="I272" s="201">
        <f t="shared" si="397"/>
        <v>0</v>
      </c>
      <c r="J272" s="195">
        <f t="shared" si="398"/>
        <v>0</v>
      </c>
      <c r="K272" s="201">
        <f t="shared" si="399"/>
        <v>0</v>
      </c>
      <c r="L272" s="195">
        <f t="shared" si="400"/>
        <v>0</v>
      </c>
      <c r="M272" s="201">
        <f t="shared" si="401"/>
        <v>0</v>
      </c>
      <c r="N272" s="195">
        <f t="shared" si="402"/>
        <v>0</v>
      </c>
      <c r="O272" s="201">
        <f t="shared" si="403"/>
        <v>0</v>
      </c>
      <c r="P272" s="195">
        <f t="shared" si="404"/>
        <v>0</v>
      </c>
      <c r="Q272" s="201">
        <f t="shared" si="405"/>
        <v>0</v>
      </c>
      <c r="R272" s="195">
        <f t="shared" si="406"/>
        <v>0</v>
      </c>
      <c r="S272" s="201">
        <f t="shared" si="407"/>
        <v>0</v>
      </c>
      <c r="T272" s="195">
        <f t="shared" si="408"/>
        <v>5</v>
      </c>
      <c r="U272" s="201">
        <f t="shared" si="409"/>
        <v>0</v>
      </c>
      <c r="V272" s="8"/>
      <c r="W272" s="9"/>
      <c r="X272" s="3" t="s">
        <v>2</v>
      </c>
      <c r="Y272" s="9"/>
      <c r="Z272" s="9"/>
      <c r="AA272" s="4"/>
      <c r="AB272" s="4"/>
      <c r="AC272" s="4"/>
      <c r="AD272" s="4"/>
      <c r="AE272" s="5" t="s">
        <v>3</v>
      </c>
      <c r="AF272" s="9"/>
      <c r="AG272" s="4"/>
      <c r="AH272" s="9"/>
      <c r="AI272" s="9"/>
      <c r="AJ272" s="9"/>
      <c r="AK272" s="4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</row>
    <row r="273" spans="1:124" ht="13" x14ac:dyDescent="0.3">
      <c r="A273" s="27" t="s">
        <v>34</v>
      </c>
      <c r="B273" s="195">
        <f t="shared" si="390"/>
        <v>3</v>
      </c>
      <c r="C273" s="201">
        <f t="shared" si="391"/>
        <v>0</v>
      </c>
      <c r="D273" s="195">
        <f t="shared" si="392"/>
        <v>1</v>
      </c>
      <c r="E273" s="201">
        <f t="shared" si="393"/>
        <v>0</v>
      </c>
      <c r="F273" s="195">
        <f t="shared" si="394"/>
        <v>0</v>
      </c>
      <c r="G273" s="201">
        <f t="shared" si="395"/>
        <v>0</v>
      </c>
      <c r="H273" s="195">
        <f t="shared" si="396"/>
        <v>0</v>
      </c>
      <c r="I273" s="201">
        <f t="shared" si="397"/>
        <v>0</v>
      </c>
      <c r="J273" s="195">
        <f t="shared" si="398"/>
        <v>0</v>
      </c>
      <c r="K273" s="201">
        <f t="shared" si="399"/>
        <v>0</v>
      </c>
      <c r="L273" s="195">
        <f t="shared" si="400"/>
        <v>0</v>
      </c>
      <c r="M273" s="201">
        <f t="shared" si="401"/>
        <v>0</v>
      </c>
      <c r="N273" s="195">
        <f t="shared" si="402"/>
        <v>0</v>
      </c>
      <c r="O273" s="201">
        <f t="shared" si="403"/>
        <v>0</v>
      </c>
      <c r="P273" s="195">
        <f t="shared" si="404"/>
        <v>0</v>
      </c>
      <c r="Q273" s="201">
        <f t="shared" si="405"/>
        <v>0</v>
      </c>
      <c r="R273" s="195">
        <f t="shared" si="406"/>
        <v>0</v>
      </c>
      <c r="S273" s="201">
        <f t="shared" si="407"/>
        <v>0</v>
      </c>
      <c r="T273" s="195">
        <f t="shared" si="408"/>
        <v>4</v>
      </c>
      <c r="U273" s="201">
        <f t="shared" si="409"/>
        <v>0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</row>
    <row r="274" spans="1:124" ht="13" x14ac:dyDescent="0.3">
      <c r="A274" s="27" t="s">
        <v>35</v>
      </c>
      <c r="B274" s="195">
        <f t="shared" si="390"/>
        <v>4</v>
      </c>
      <c r="C274" s="201">
        <f t="shared" si="391"/>
        <v>0</v>
      </c>
      <c r="D274" s="195">
        <f t="shared" si="392"/>
        <v>9</v>
      </c>
      <c r="E274" s="201">
        <f t="shared" si="393"/>
        <v>0</v>
      </c>
      <c r="F274" s="195">
        <f t="shared" si="394"/>
        <v>0</v>
      </c>
      <c r="G274" s="201">
        <f t="shared" si="395"/>
        <v>0</v>
      </c>
      <c r="H274" s="195">
        <f t="shared" si="396"/>
        <v>0</v>
      </c>
      <c r="I274" s="201">
        <f t="shared" si="397"/>
        <v>0</v>
      </c>
      <c r="J274" s="195">
        <f t="shared" si="398"/>
        <v>0</v>
      </c>
      <c r="K274" s="201">
        <f t="shared" si="399"/>
        <v>0</v>
      </c>
      <c r="L274" s="195">
        <f t="shared" si="400"/>
        <v>0</v>
      </c>
      <c r="M274" s="201">
        <f t="shared" si="401"/>
        <v>0</v>
      </c>
      <c r="N274" s="195">
        <f t="shared" si="402"/>
        <v>0</v>
      </c>
      <c r="O274" s="201">
        <f t="shared" si="403"/>
        <v>0</v>
      </c>
      <c r="P274" s="195">
        <f t="shared" si="404"/>
        <v>0</v>
      </c>
      <c r="Q274" s="201">
        <f t="shared" si="405"/>
        <v>0</v>
      </c>
      <c r="R274" s="195">
        <f t="shared" si="406"/>
        <v>0</v>
      </c>
      <c r="S274" s="201">
        <f t="shared" si="407"/>
        <v>0</v>
      </c>
      <c r="T274" s="195">
        <f t="shared" si="408"/>
        <v>13</v>
      </c>
      <c r="U274" s="201">
        <f t="shared" si="409"/>
        <v>0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</row>
    <row r="275" spans="1:124" ht="13" x14ac:dyDescent="0.3">
      <c r="A275" s="27" t="s">
        <v>36</v>
      </c>
      <c r="B275" s="195">
        <f t="shared" si="390"/>
        <v>18</v>
      </c>
      <c r="C275" s="201">
        <f t="shared" si="391"/>
        <v>0</v>
      </c>
      <c r="D275" s="195">
        <f t="shared" si="392"/>
        <v>11</v>
      </c>
      <c r="E275" s="201">
        <f t="shared" si="393"/>
        <v>1</v>
      </c>
      <c r="F275" s="195">
        <f t="shared" si="394"/>
        <v>0</v>
      </c>
      <c r="G275" s="201">
        <f t="shared" si="395"/>
        <v>0</v>
      </c>
      <c r="H275" s="195">
        <f t="shared" si="396"/>
        <v>1</v>
      </c>
      <c r="I275" s="201">
        <f t="shared" si="397"/>
        <v>0</v>
      </c>
      <c r="J275" s="195">
        <f t="shared" si="398"/>
        <v>0</v>
      </c>
      <c r="K275" s="201">
        <f t="shared" si="399"/>
        <v>0</v>
      </c>
      <c r="L275" s="195">
        <f t="shared" si="400"/>
        <v>0</v>
      </c>
      <c r="M275" s="201">
        <f t="shared" si="401"/>
        <v>0</v>
      </c>
      <c r="N275" s="195">
        <f t="shared" si="402"/>
        <v>0</v>
      </c>
      <c r="O275" s="201">
        <f t="shared" si="403"/>
        <v>0</v>
      </c>
      <c r="P275" s="195">
        <f t="shared" si="404"/>
        <v>0</v>
      </c>
      <c r="Q275" s="201">
        <f t="shared" si="405"/>
        <v>0</v>
      </c>
      <c r="R275" s="195">
        <f t="shared" si="406"/>
        <v>0</v>
      </c>
      <c r="S275" s="201">
        <f t="shared" si="407"/>
        <v>0</v>
      </c>
      <c r="T275" s="195">
        <f t="shared" si="408"/>
        <v>30</v>
      </c>
      <c r="U275" s="201">
        <f t="shared" si="409"/>
        <v>1</v>
      </c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1:124" ht="13" x14ac:dyDescent="0.3">
      <c r="A276" s="27" t="s">
        <v>37</v>
      </c>
      <c r="B276" s="195">
        <f t="shared" si="390"/>
        <v>26</v>
      </c>
      <c r="C276" s="201">
        <f t="shared" si="391"/>
        <v>0</v>
      </c>
      <c r="D276" s="195">
        <f t="shared" si="392"/>
        <v>13</v>
      </c>
      <c r="E276" s="201">
        <f t="shared" si="393"/>
        <v>0</v>
      </c>
      <c r="F276" s="195">
        <f t="shared" si="394"/>
        <v>3</v>
      </c>
      <c r="G276" s="201">
        <f t="shared" si="395"/>
        <v>0</v>
      </c>
      <c r="H276" s="195">
        <f t="shared" si="396"/>
        <v>0</v>
      </c>
      <c r="I276" s="201">
        <f t="shared" si="397"/>
        <v>0</v>
      </c>
      <c r="J276" s="195">
        <f t="shared" si="398"/>
        <v>0</v>
      </c>
      <c r="K276" s="201">
        <f t="shared" si="399"/>
        <v>0</v>
      </c>
      <c r="L276" s="195">
        <f t="shared" si="400"/>
        <v>0</v>
      </c>
      <c r="M276" s="201">
        <f t="shared" si="401"/>
        <v>0</v>
      </c>
      <c r="N276" s="195">
        <f t="shared" si="402"/>
        <v>0</v>
      </c>
      <c r="O276" s="201">
        <f t="shared" si="403"/>
        <v>0</v>
      </c>
      <c r="P276" s="195">
        <f t="shared" si="404"/>
        <v>0</v>
      </c>
      <c r="Q276" s="201">
        <f t="shared" si="405"/>
        <v>0</v>
      </c>
      <c r="R276" s="195">
        <f t="shared" si="406"/>
        <v>0</v>
      </c>
      <c r="S276" s="201">
        <f t="shared" si="407"/>
        <v>0</v>
      </c>
      <c r="T276" s="195">
        <f t="shared" si="408"/>
        <v>42</v>
      </c>
      <c r="U276" s="201">
        <f t="shared" si="409"/>
        <v>0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1:124" ht="13" x14ac:dyDescent="0.3">
      <c r="A277" s="27" t="s">
        <v>38</v>
      </c>
      <c r="B277" s="195">
        <f t="shared" si="390"/>
        <v>27</v>
      </c>
      <c r="C277" s="201">
        <f t="shared" si="391"/>
        <v>1</v>
      </c>
      <c r="D277" s="195">
        <f t="shared" si="392"/>
        <v>19</v>
      </c>
      <c r="E277" s="201">
        <f t="shared" si="393"/>
        <v>0</v>
      </c>
      <c r="F277" s="195">
        <f t="shared" si="394"/>
        <v>1</v>
      </c>
      <c r="G277" s="201">
        <f t="shared" si="395"/>
        <v>0</v>
      </c>
      <c r="H277" s="195">
        <f t="shared" si="396"/>
        <v>0</v>
      </c>
      <c r="I277" s="201">
        <f t="shared" si="397"/>
        <v>0</v>
      </c>
      <c r="J277" s="195">
        <f t="shared" si="398"/>
        <v>0</v>
      </c>
      <c r="K277" s="201">
        <f t="shared" si="399"/>
        <v>0</v>
      </c>
      <c r="L277" s="195">
        <f t="shared" si="400"/>
        <v>0</v>
      </c>
      <c r="M277" s="201">
        <f t="shared" si="401"/>
        <v>0</v>
      </c>
      <c r="N277" s="195">
        <f t="shared" si="402"/>
        <v>0</v>
      </c>
      <c r="O277" s="201">
        <f t="shared" si="403"/>
        <v>0</v>
      </c>
      <c r="P277" s="195">
        <f t="shared" si="404"/>
        <v>0</v>
      </c>
      <c r="Q277" s="201">
        <f t="shared" si="405"/>
        <v>0</v>
      </c>
      <c r="R277" s="195">
        <f t="shared" si="406"/>
        <v>0</v>
      </c>
      <c r="S277" s="201">
        <f t="shared" si="407"/>
        <v>0</v>
      </c>
      <c r="T277" s="195">
        <f t="shared" si="408"/>
        <v>47</v>
      </c>
      <c r="U277" s="201">
        <f t="shared" si="409"/>
        <v>1</v>
      </c>
      <c r="V277" s="26"/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1:124" ht="13" x14ac:dyDescent="0.3">
      <c r="A278" s="27" t="s">
        <v>39</v>
      </c>
      <c r="B278" s="195">
        <f t="shared" si="390"/>
        <v>29</v>
      </c>
      <c r="C278" s="201">
        <f t="shared" si="391"/>
        <v>2</v>
      </c>
      <c r="D278" s="195">
        <f t="shared" si="392"/>
        <v>19</v>
      </c>
      <c r="E278" s="201">
        <f t="shared" si="393"/>
        <v>0</v>
      </c>
      <c r="F278" s="195">
        <f t="shared" si="394"/>
        <v>0</v>
      </c>
      <c r="G278" s="201">
        <f t="shared" si="395"/>
        <v>0</v>
      </c>
      <c r="H278" s="195">
        <f t="shared" si="396"/>
        <v>0</v>
      </c>
      <c r="I278" s="201">
        <f t="shared" si="397"/>
        <v>0</v>
      </c>
      <c r="J278" s="195">
        <f t="shared" si="398"/>
        <v>0</v>
      </c>
      <c r="K278" s="201">
        <f t="shared" si="399"/>
        <v>0</v>
      </c>
      <c r="L278" s="195">
        <f t="shared" si="400"/>
        <v>0</v>
      </c>
      <c r="M278" s="201">
        <f t="shared" si="401"/>
        <v>0</v>
      </c>
      <c r="N278" s="195">
        <f t="shared" si="402"/>
        <v>0</v>
      </c>
      <c r="O278" s="201">
        <f t="shared" si="403"/>
        <v>0</v>
      </c>
      <c r="P278" s="195">
        <f t="shared" si="404"/>
        <v>0</v>
      </c>
      <c r="Q278" s="201">
        <f t="shared" si="405"/>
        <v>0</v>
      </c>
      <c r="R278" s="195">
        <f t="shared" si="406"/>
        <v>0</v>
      </c>
      <c r="S278" s="201">
        <f t="shared" si="407"/>
        <v>0</v>
      </c>
      <c r="T278" s="195">
        <f t="shared" si="408"/>
        <v>48</v>
      </c>
      <c r="U278" s="201">
        <f t="shared" si="409"/>
        <v>2</v>
      </c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1:124" ht="13" x14ac:dyDescent="0.3">
      <c r="A279" s="27" t="s">
        <v>40</v>
      </c>
      <c r="B279" s="195">
        <f t="shared" si="390"/>
        <v>33</v>
      </c>
      <c r="C279" s="201">
        <f t="shared" si="391"/>
        <v>2</v>
      </c>
      <c r="D279" s="195">
        <f t="shared" si="392"/>
        <v>20</v>
      </c>
      <c r="E279" s="201">
        <f t="shared" si="393"/>
        <v>0</v>
      </c>
      <c r="F279" s="195">
        <f t="shared" si="394"/>
        <v>2</v>
      </c>
      <c r="G279" s="201">
        <f t="shared" si="395"/>
        <v>0</v>
      </c>
      <c r="H279" s="195">
        <f t="shared" si="396"/>
        <v>0</v>
      </c>
      <c r="I279" s="201">
        <f t="shared" si="397"/>
        <v>0</v>
      </c>
      <c r="J279" s="195">
        <f t="shared" si="398"/>
        <v>0</v>
      </c>
      <c r="K279" s="201">
        <f t="shared" si="399"/>
        <v>0</v>
      </c>
      <c r="L279" s="195">
        <f t="shared" si="400"/>
        <v>0</v>
      </c>
      <c r="M279" s="201">
        <f t="shared" si="401"/>
        <v>0</v>
      </c>
      <c r="N279" s="195">
        <f t="shared" si="402"/>
        <v>0</v>
      </c>
      <c r="O279" s="201">
        <f t="shared" si="403"/>
        <v>0</v>
      </c>
      <c r="P279" s="195">
        <f t="shared" si="404"/>
        <v>0</v>
      </c>
      <c r="Q279" s="201">
        <f t="shared" si="405"/>
        <v>0</v>
      </c>
      <c r="R279" s="195">
        <f t="shared" si="406"/>
        <v>0</v>
      </c>
      <c r="S279" s="201">
        <f t="shared" si="407"/>
        <v>0</v>
      </c>
      <c r="T279" s="195">
        <f t="shared" si="408"/>
        <v>55</v>
      </c>
      <c r="U279" s="201">
        <f t="shared" si="409"/>
        <v>2</v>
      </c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1:124" ht="13" x14ac:dyDescent="0.3">
      <c r="A280" s="27" t="s">
        <v>41</v>
      </c>
      <c r="B280" s="195">
        <f t="shared" si="390"/>
        <v>27</v>
      </c>
      <c r="C280" s="201">
        <f t="shared" si="391"/>
        <v>0</v>
      </c>
      <c r="D280" s="195">
        <f t="shared" si="392"/>
        <v>26</v>
      </c>
      <c r="E280" s="201">
        <f t="shared" si="393"/>
        <v>0</v>
      </c>
      <c r="F280" s="195">
        <f t="shared" si="394"/>
        <v>5</v>
      </c>
      <c r="G280" s="201">
        <f t="shared" si="395"/>
        <v>0</v>
      </c>
      <c r="H280" s="195">
        <f t="shared" si="396"/>
        <v>0</v>
      </c>
      <c r="I280" s="201">
        <f t="shared" si="397"/>
        <v>0</v>
      </c>
      <c r="J280" s="195">
        <f t="shared" si="398"/>
        <v>0</v>
      </c>
      <c r="K280" s="201">
        <f t="shared" si="399"/>
        <v>0</v>
      </c>
      <c r="L280" s="195">
        <f t="shared" si="400"/>
        <v>0</v>
      </c>
      <c r="M280" s="201">
        <f t="shared" si="401"/>
        <v>0</v>
      </c>
      <c r="N280" s="195">
        <f t="shared" si="402"/>
        <v>0</v>
      </c>
      <c r="O280" s="201">
        <f t="shared" si="403"/>
        <v>0</v>
      </c>
      <c r="P280" s="195">
        <f t="shared" si="404"/>
        <v>0</v>
      </c>
      <c r="Q280" s="201">
        <f t="shared" si="405"/>
        <v>0</v>
      </c>
      <c r="R280" s="195">
        <f t="shared" si="406"/>
        <v>0</v>
      </c>
      <c r="S280" s="201">
        <f t="shared" si="407"/>
        <v>0</v>
      </c>
      <c r="T280" s="195">
        <f t="shared" si="408"/>
        <v>58</v>
      </c>
      <c r="U280" s="201">
        <f t="shared" si="409"/>
        <v>0</v>
      </c>
      <c r="V280" s="26"/>
      <c r="W280" s="4"/>
      <c r="X280">
        <f>BA105</f>
        <v>3</v>
      </c>
      <c r="Y280">
        <f t="shared" ref="Y280:AI280" si="410">BB105</f>
        <v>3</v>
      </c>
      <c r="Z280">
        <f t="shared" si="410"/>
        <v>1</v>
      </c>
      <c r="AA280">
        <f t="shared" si="410"/>
        <v>0</v>
      </c>
      <c r="AB280">
        <f t="shared" si="410"/>
        <v>0</v>
      </c>
      <c r="AC280">
        <f t="shared" si="410"/>
        <v>0</v>
      </c>
      <c r="AD280">
        <f t="shared" si="410"/>
        <v>0</v>
      </c>
      <c r="AE280">
        <f t="shared" si="410"/>
        <v>0</v>
      </c>
      <c r="AF280">
        <f t="shared" si="410"/>
        <v>0</v>
      </c>
      <c r="AG280">
        <f t="shared" si="410"/>
        <v>0</v>
      </c>
      <c r="AH280">
        <f t="shared" si="410"/>
        <v>0</v>
      </c>
      <c r="AI280">
        <f t="shared" si="410"/>
        <v>0</v>
      </c>
      <c r="AL280">
        <f>BN99</f>
        <v>0</v>
      </c>
      <c r="AM280">
        <f t="shared" ref="AM280:AW280" si="411">BO99</f>
        <v>0</v>
      </c>
      <c r="AN280">
        <f t="shared" si="411"/>
        <v>0</v>
      </c>
      <c r="AO280">
        <f t="shared" si="411"/>
        <v>0</v>
      </c>
      <c r="AP280">
        <f t="shared" si="411"/>
        <v>0</v>
      </c>
      <c r="AQ280">
        <f t="shared" si="411"/>
        <v>0</v>
      </c>
      <c r="AR280">
        <f t="shared" si="411"/>
        <v>0</v>
      </c>
      <c r="AS280">
        <f t="shared" si="411"/>
        <v>0</v>
      </c>
      <c r="AT280">
        <f t="shared" si="411"/>
        <v>0</v>
      </c>
      <c r="AU280">
        <f t="shared" si="411"/>
        <v>0</v>
      </c>
      <c r="AV280">
        <f t="shared" si="411"/>
        <v>0</v>
      </c>
      <c r="AW280">
        <f t="shared" si="411"/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1:124" ht="13" x14ac:dyDescent="0.3">
      <c r="A281" s="27" t="s">
        <v>42</v>
      </c>
      <c r="B281" s="195">
        <f t="shared" ref="B281:B291" si="412">X294</f>
        <v>31</v>
      </c>
      <c r="C281" s="201">
        <f t="shared" ref="C281:C291" si="413">AL294</f>
        <v>1</v>
      </c>
      <c r="D281" s="195">
        <f t="shared" ref="D281:D291" si="414">Y294</f>
        <v>30</v>
      </c>
      <c r="E281" s="201">
        <f t="shared" ref="E281:E291" si="415">AM294</f>
        <v>0</v>
      </c>
      <c r="F281" s="195">
        <f t="shared" ref="F281:F291" si="416">Z294</f>
        <v>5</v>
      </c>
      <c r="G281" s="201">
        <f t="shared" ref="G281:G291" si="417">AN294</f>
        <v>0</v>
      </c>
      <c r="H281" s="195">
        <f t="shared" ref="H281:H291" si="418">AA294</f>
        <v>0</v>
      </c>
      <c r="I281" s="201">
        <f t="shared" ref="I281:I291" si="419">AO294</f>
        <v>0</v>
      </c>
      <c r="J281" s="195">
        <f t="shared" ref="J281:J291" si="420">AB294</f>
        <v>0</v>
      </c>
      <c r="K281" s="201">
        <f t="shared" ref="K281:K291" si="421">AP294</f>
        <v>0</v>
      </c>
      <c r="L281" s="195">
        <f t="shared" ref="L281:L291" si="422">AC294</f>
        <v>0</v>
      </c>
      <c r="M281" s="201">
        <f t="shared" ref="M281:M291" si="423">AQ294</f>
        <v>0</v>
      </c>
      <c r="N281" s="195">
        <f t="shared" ref="N281:N291" si="424">AD294</f>
        <v>0</v>
      </c>
      <c r="O281" s="201">
        <f t="shared" ref="O281:O291" si="425">AR294</f>
        <v>0</v>
      </c>
      <c r="P281" s="195">
        <f t="shared" ref="P281:P291" si="426">AE294</f>
        <v>0</v>
      </c>
      <c r="Q281" s="201">
        <f t="shared" ref="Q281:Q291" si="427">AS294</f>
        <v>0</v>
      </c>
      <c r="R281" s="195">
        <f t="shared" ref="R281:R291" si="428">SUM(AF294:AI294)</f>
        <v>0</v>
      </c>
      <c r="S281" s="201">
        <f t="shared" ref="S281:S291" si="429">SUM(AT294:AW294)</f>
        <v>0</v>
      </c>
      <c r="T281" s="195">
        <f t="shared" si="408"/>
        <v>66</v>
      </c>
      <c r="U281" s="201">
        <f t="shared" si="409"/>
        <v>1</v>
      </c>
      <c r="V281" s="26"/>
      <c r="W281" s="4"/>
      <c r="X281">
        <f t="shared" ref="X281:X292" si="430">BA106</f>
        <v>3</v>
      </c>
      <c r="Y281">
        <f t="shared" ref="Y281:Y292" si="431">BB106</f>
        <v>7</v>
      </c>
      <c r="Z281">
        <f t="shared" ref="Z281:Z292" si="432">BC106</f>
        <v>2</v>
      </c>
      <c r="AA281">
        <f t="shared" ref="AA281:AA292" si="433">BD106</f>
        <v>0</v>
      </c>
      <c r="AB281">
        <f t="shared" ref="AB281:AB292" si="434">BE106</f>
        <v>0</v>
      </c>
      <c r="AC281">
        <f t="shared" ref="AC281:AC292" si="435">BF106</f>
        <v>0</v>
      </c>
      <c r="AD281">
        <f t="shared" ref="AD281:AD292" si="436">BG106</f>
        <v>0</v>
      </c>
      <c r="AE281">
        <f t="shared" ref="AE281:AE292" si="437">BH106</f>
        <v>0</v>
      </c>
      <c r="AF281">
        <f t="shared" ref="AF281:AF292" si="438">BI106</f>
        <v>0</v>
      </c>
      <c r="AG281">
        <f t="shared" ref="AG281:AG292" si="439">BJ106</f>
        <v>0</v>
      </c>
      <c r="AH281">
        <f t="shared" ref="AH281:AH292" si="440">BK106</f>
        <v>0</v>
      </c>
      <c r="AI281">
        <f t="shared" ref="AI281:AI292" si="441">BL106</f>
        <v>0</v>
      </c>
      <c r="AL281">
        <f t="shared" ref="AL281:AL292" si="442">BN100</f>
        <v>0</v>
      </c>
      <c r="AM281">
        <f t="shared" ref="AM281:AM292" si="443">BO100</f>
        <v>0</v>
      </c>
      <c r="AN281">
        <f t="shared" ref="AN281:AN292" si="444">BP100</f>
        <v>0</v>
      </c>
      <c r="AO281">
        <f t="shared" ref="AO281:AO292" si="445">BQ100</f>
        <v>0</v>
      </c>
      <c r="AP281">
        <f t="shared" ref="AP281:AP292" si="446">BR100</f>
        <v>0</v>
      </c>
      <c r="AQ281">
        <f t="shared" ref="AQ281:AQ292" si="447">BS100</f>
        <v>0</v>
      </c>
      <c r="AR281">
        <f t="shared" ref="AR281:AR292" si="448">BT100</f>
        <v>0</v>
      </c>
      <c r="AS281">
        <f t="shared" ref="AS281:AS292" si="449">BU100</f>
        <v>0</v>
      </c>
      <c r="AT281">
        <f t="shared" ref="AT281:AT292" si="450">BV100</f>
        <v>0</v>
      </c>
      <c r="AU281">
        <f t="shared" ref="AU281:AU292" si="451">BW100</f>
        <v>0</v>
      </c>
      <c r="AV281">
        <f t="shared" ref="AV281:AV292" si="452">BX100</f>
        <v>0</v>
      </c>
      <c r="AW281">
        <f t="shared" ref="AW281:AW292" si="453">BY100</f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1:124" ht="13" x14ac:dyDescent="0.3">
      <c r="A282" s="27" t="s">
        <v>43</v>
      </c>
      <c r="B282" s="195">
        <f t="shared" si="412"/>
        <v>29</v>
      </c>
      <c r="C282" s="201">
        <f t="shared" si="413"/>
        <v>1</v>
      </c>
      <c r="D282" s="195">
        <f t="shared" si="414"/>
        <v>39</v>
      </c>
      <c r="E282" s="201">
        <f t="shared" si="415"/>
        <v>0</v>
      </c>
      <c r="F282" s="195">
        <f t="shared" si="416"/>
        <v>2</v>
      </c>
      <c r="G282" s="201">
        <f t="shared" si="417"/>
        <v>0</v>
      </c>
      <c r="H282" s="195">
        <f t="shared" si="418"/>
        <v>0</v>
      </c>
      <c r="I282" s="201">
        <f t="shared" si="419"/>
        <v>0</v>
      </c>
      <c r="J282" s="195">
        <f t="shared" si="420"/>
        <v>0</v>
      </c>
      <c r="K282" s="201">
        <f t="shared" si="421"/>
        <v>0</v>
      </c>
      <c r="L282" s="195">
        <f t="shared" si="422"/>
        <v>0</v>
      </c>
      <c r="M282" s="201">
        <f t="shared" si="423"/>
        <v>0</v>
      </c>
      <c r="N282" s="195">
        <f t="shared" si="424"/>
        <v>0</v>
      </c>
      <c r="O282" s="201">
        <f t="shared" si="425"/>
        <v>0</v>
      </c>
      <c r="P282" s="195">
        <f t="shared" si="426"/>
        <v>0</v>
      </c>
      <c r="Q282" s="201">
        <f t="shared" si="427"/>
        <v>0</v>
      </c>
      <c r="R282" s="195">
        <f t="shared" si="428"/>
        <v>0</v>
      </c>
      <c r="S282" s="201">
        <f t="shared" si="429"/>
        <v>0</v>
      </c>
      <c r="T282" s="195">
        <f t="shared" si="408"/>
        <v>70</v>
      </c>
      <c r="U282" s="201">
        <f t="shared" si="409"/>
        <v>1</v>
      </c>
      <c r="V282" s="26"/>
      <c r="W282" s="4"/>
      <c r="X282">
        <f t="shared" si="430"/>
        <v>3</v>
      </c>
      <c r="Y282">
        <f t="shared" si="431"/>
        <v>2</v>
      </c>
      <c r="Z282">
        <f t="shared" si="432"/>
        <v>0</v>
      </c>
      <c r="AA282">
        <f t="shared" si="433"/>
        <v>0</v>
      </c>
      <c r="AB282">
        <f t="shared" si="434"/>
        <v>0</v>
      </c>
      <c r="AC282">
        <f t="shared" si="435"/>
        <v>0</v>
      </c>
      <c r="AD282">
        <f t="shared" si="436"/>
        <v>0</v>
      </c>
      <c r="AE282">
        <f t="shared" si="437"/>
        <v>0</v>
      </c>
      <c r="AF282">
        <f t="shared" si="438"/>
        <v>0</v>
      </c>
      <c r="AG282">
        <f t="shared" si="439"/>
        <v>0</v>
      </c>
      <c r="AH282">
        <f t="shared" si="440"/>
        <v>0</v>
      </c>
      <c r="AI282">
        <f t="shared" si="441"/>
        <v>0</v>
      </c>
      <c r="AL282">
        <f t="shared" si="442"/>
        <v>0</v>
      </c>
      <c r="AM282">
        <f t="shared" si="443"/>
        <v>0</v>
      </c>
      <c r="AN282">
        <f t="shared" si="444"/>
        <v>0</v>
      </c>
      <c r="AO282">
        <f t="shared" si="445"/>
        <v>0</v>
      </c>
      <c r="AP282">
        <f t="shared" si="446"/>
        <v>0</v>
      </c>
      <c r="AQ282">
        <f t="shared" si="447"/>
        <v>0</v>
      </c>
      <c r="AR282">
        <f t="shared" si="448"/>
        <v>0</v>
      </c>
      <c r="AS282">
        <f t="shared" si="449"/>
        <v>0</v>
      </c>
      <c r="AT282">
        <f t="shared" si="450"/>
        <v>0</v>
      </c>
      <c r="AU282">
        <f t="shared" si="451"/>
        <v>0</v>
      </c>
      <c r="AV282">
        <f t="shared" si="452"/>
        <v>0</v>
      </c>
      <c r="AW282">
        <f t="shared" si="453"/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1:124" ht="13" x14ac:dyDescent="0.3">
      <c r="A283" s="27" t="s">
        <v>44</v>
      </c>
      <c r="B283" s="195">
        <f t="shared" si="412"/>
        <v>22</v>
      </c>
      <c r="C283" s="201">
        <f t="shared" si="413"/>
        <v>0</v>
      </c>
      <c r="D283" s="195">
        <f t="shared" si="414"/>
        <v>34</v>
      </c>
      <c r="E283" s="201">
        <f t="shared" si="415"/>
        <v>1</v>
      </c>
      <c r="F283" s="195">
        <f t="shared" si="416"/>
        <v>8</v>
      </c>
      <c r="G283" s="201">
        <f t="shared" si="417"/>
        <v>0</v>
      </c>
      <c r="H283" s="195">
        <f t="shared" si="418"/>
        <v>1</v>
      </c>
      <c r="I283" s="201">
        <f t="shared" si="419"/>
        <v>0</v>
      </c>
      <c r="J283" s="195">
        <f t="shared" si="420"/>
        <v>0</v>
      </c>
      <c r="K283" s="201">
        <f t="shared" si="421"/>
        <v>0</v>
      </c>
      <c r="L283" s="195">
        <f t="shared" si="422"/>
        <v>0</v>
      </c>
      <c r="M283" s="201">
        <f t="shared" si="423"/>
        <v>0</v>
      </c>
      <c r="N283" s="195">
        <f t="shared" si="424"/>
        <v>0</v>
      </c>
      <c r="O283" s="201">
        <f t="shared" si="425"/>
        <v>0</v>
      </c>
      <c r="P283" s="195">
        <f t="shared" si="426"/>
        <v>0</v>
      </c>
      <c r="Q283" s="201">
        <f t="shared" si="427"/>
        <v>0</v>
      </c>
      <c r="R283" s="195">
        <f t="shared" si="428"/>
        <v>0</v>
      </c>
      <c r="S283" s="201">
        <f t="shared" si="429"/>
        <v>0</v>
      </c>
      <c r="T283" s="195">
        <f t="shared" si="408"/>
        <v>65</v>
      </c>
      <c r="U283" s="201">
        <f t="shared" si="409"/>
        <v>1</v>
      </c>
      <c r="V283" s="26"/>
      <c r="W283" s="4"/>
      <c r="X283">
        <f t="shared" si="430"/>
        <v>1</v>
      </c>
      <c r="Y283">
        <f t="shared" si="431"/>
        <v>1</v>
      </c>
      <c r="Z283">
        <f t="shared" si="432"/>
        <v>0</v>
      </c>
      <c r="AA283">
        <f t="shared" si="433"/>
        <v>0</v>
      </c>
      <c r="AB283">
        <f t="shared" si="434"/>
        <v>0</v>
      </c>
      <c r="AC283">
        <f t="shared" si="435"/>
        <v>0</v>
      </c>
      <c r="AD283">
        <f t="shared" si="436"/>
        <v>0</v>
      </c>
      <c r="AE283">
        <f t="shared" si="437"/>
        <v>0</v>
      </c>
      <c r="AF283">
        <f t="shared" si="438"/>
        <v>0</v>
      </c>
      <c r="AG283">
        <f t="shared" si="439"/>
        <v>0</v>
      </c>
      <c r="AH283">
        <f t="shared" si="440"/>
        <v>0</v>
      </c>
      <c r="AI283">
        <f t="shared" si="441"/>
        <v>0</v>
      </c>
      <c r="AL283">
        <f t="shared" si="442"/>
        <v>0</v>
      </c>
      <c r="AM283">
        <f t="shared" si="443"/>
        <v>0</v>
      </c>
      <c r="AN283">
        <f t="shared" si="444"/>
        <v>0</v>
      </c>
      <c r="AO283">
        <f t="shared" si="445"/>
        <v>0</v>
      </c>
      <c r="AP283">
        <f t="shared" si="446"/>
        <v>0</v>
      </c>
      <c r="AQ283">
        <f t="shared" si="447"/>
        <v>0</v>
      </c>
      <c r="AR283">
        <f t="shared" si="448"/>
        <v>0</v>
      </c>
      <c r="AS283">
        <f t="shared" si="449"/>
        <v>0</v>
      </c>
      <c r="AT283">
        <f t="shared" si="450"/>
        <v>0</v>
      </c>
      <c r="AU283">
        <f t="shared" si="451"/>
        <v>0</v>
      </c>
      <c r="AV283">
        <f t="shared" si="452"/>
        <v>0</v>
      </c>
      <c r="AW283">
        <f t="shared" si="453"/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</row>
    <row r="284" spans="1:124" ht="13" x14ac:dyDescent="0.3">
      <c r="A284" s="27" t="s">
        <v>45</v>
      </c>
      <c r="B284" s="195">
        <f t="shared" si="412"/>
        <v>52</v>
      </c>
      <c r="C284" s="201">
        <f t="shared" si="413"/>
        <v>2</v>
      </c>
      <c r="D284" s="195">
        <f t="shared" si="414"/>
        <v>56</v>
      </c>
      <c r="E284" s="201">
        <f t="shared" si="415"/>
        <v>2</v>
      </c>
      <c r="F284" s="195">
        <f t="shared" si="416"/>
        <v>8</v>
      </c>
      <c r="G284" s="201">
        <f t="shared" si="417"/>
        <v>0</v>
      </c>
      <c r="H284" s="195">
        <f t="shared" si="418"/>
        <v>1</v>
      </c>
      <c r="I284" s="201">
        <f t="shared" si="419"/>
        <v>0</v>
      </c>
      <c r="J284" s="195">
        <f t="shared" si="420"/>
        <v>0</v>
      </c>
      <c r="K284" s="201">
        <f t="shared" si="421"/>
        <v>0</v>
      </c>
      <c r="L284" s="195">
        <f t="shared" si="422"/>
        <v>0</v>
      </c>
      <c r="M284" s="201">
        <f t="shared" si="423"/>
        <v>0</v>
      </c>
      <c r="N284" s="195">
        <f t="shared" si="424"/>
        <v>0</v>
      </c>
      <c r="O284" s="201">
        <f t="shared" si="425"/>
        <v>0</v>
      </c>
      <c r="P284" s="195">
        <f t="shared" si="426"/>
        <v>0</v>
      </c>
      <c r="Q284" s="201">
        <f t="shared" si="427"/>
        <v>0</v>
      </c>
      <c r="R284" s="195">
        <f t="shared" si="428"/>
        <v>0</v>
      </c>
      <c r="S284" s="201">
        <f t="shared" si="429"/>
        <v>0</v>
      </c>
      <c r="T284" s="195">
        <f t="shared" ref="T284:T291" si="454">SUM(B284,D284,F284,H284,J284,L284,N284,P284,R284,)</f>
        <v>117</v>
      </c>
      <c r="U284" s="201">
        <f t="shared" ref="U284:U291" si="455">SUM(C284,E284,G284,I284,K284,M284,O284,Q284,S284)</f>
        <v>4</v>
      </c>
      <c r="V284" s="26"/>
      <c r="W284" s="4"/>
      <c r="X284">
        <f t="shared" si="430"/>
        <v>2</v>
      </c>
      <c r="Y284">
        <f t="shared" si="431"/>
        <v>2</v>
      </c>
      <c r="Z284">
        <f t="shared" si="432"/>
        <v>0</v>
      </c>
      <c r="AA284">
        <f t="shared" si="433"/>
        <v>1</v>
      </c>
      <c r="AB284">
        <f t="shared" si="434"/>
        <v>0</v>
      </c>
      <c r="AC284">
        <f t="shared" si="435"/>
        <v>0</v>
      </c>
      <c r="AD284">
        <f t="shared" si="436"/>
        <v>0</v>
      </c>
      <c r="AE284">
        <f t="shared" si="437"/>
        <v>0</v>
      </c>
      <c r="AF284">
        <f t="shared" si="438"/>
        <v>0</v>
      </c>
      <c r="AG284">
        <f t="shared" si="439"/>
        <v>0</v>
      </c>
      <c r="AH284">
        <f t="shared" si="440"/>
        <v>0</v>
      </c>
      <c r="AI284">
        <f t="shared" si="441"/>
        <v>0</v>
      </c>
      <c r="AL284">
        <f t="shared" si="442"/>
        <v>0</v>
      </c>
      <c r="AM284">
        <f t="shared" si="443"/>
        <v>0</v>
      </c>
      <c r="AN284">
        <f t="shared" si="444"/>
        <v>0</v>
      </c>
      <c r="AO284">
        <f t="shared" si="445"/>
        <v>0</v>
      </c>
      <c r="AP284">
        <f t="shared" si="446"/>
        <v>0</v>
      </c>
      <c r="AQ284">
        <f t="shared" si="447"/>
        <v>0</v>
      </c>
      <c r="AR284">
        <f t="shared" si="448"/>
        <v>0</v>
      </c>
      <c r="AS284">
        <f t="shared" si="449"/>
        <v>0</v>
      </c>
      <c r="AT284">
        <f t="shared" si="450"/>
        <v>0</v>
      </c>
      <c r="AU284">
        <f t="shared" si="451"/>
        <v>0</v>
      </c>
      <c r="AV284">
        <f t="shared" si="452"/>
        <v>0</v>
      </c>
      <c r="AW284">
        <f t="shared" si="453"/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</row>
    <row r="285" spans="1:124" ht="13" x14ac:dyDescent="0.3">
      <c r="A285" s="27" t="s">
        <v>46</v>
      </c>
      <c r="B285" s="195">
        <f t="shared" si="412"/>
        <v>62</v>
      </c>
      <c r="C285" s="201">
        <f t="shared" si="413"/>
        <v>0</v>
      </c>
      <c r="D285" s="195">
        <f t="shared" si="414"/>
        <v>68</v>
      </c>
      <c r="E285" s="201">
        <f t="shared" si="415"/>
        <v>0</v>
      </c>
      <c r="F285" s="195">
        <f t="shared" si="416"/>
        <v>5</v>
      </c>
      <c r="G285" s="201">
        <f t="shared" si="417"/>
        <v>0</v>
      </c>
      <c r="H285" s="195">
        <f t="shared" si="418"/>
        <v>0</v>
      </c>
      <c r="I285" s="201">
        <f t="shared" si="419"/>
        <v>0</v>
      </c>
      <c r="J285" s="195">
        <f t="shared" si="420"/>
        <v>0</v>
      </c>
      <c r="K285" s="201">
        <f t="shared" si="421"/>
        <v>0</v>
      </c>
      <c r="L285" s="195">
        <f t="shared" si="422"/>
        <v>0</v>
      </c>
      <c r="M285" s="201">
        <f t="shared" si="423"/>
        <v>0</v>
      </c>
      <c r="N285" s="195">
        <f t="shared" si="424"/>
        <v>0</v>
      </c>
      <c r="O285" s="201">
        <f t="shared" si="425"/>
        <v>0</v>
      </c>
      <c r="P285" s="195">
        <f t="shared" si="426"/>
        <v>0</v>
      </c>
      <c r="Q285" s="201">
        <f t="shared" si="427"/>
        <v>0</v>
      </c>
      <c r="R285" s="195">
        <f t="shared" si="428"/>
        <v>0</v>
      </c>
      <c r="S285" s="201">
        <f t="shared" si="429"/>
        <v>0</v>
      </c>
      <c r="T285" s="195">
        <f t="shared" si="454"/>
        <v>135</v>
      </c>
      <c r="U285" s="201">
        <f t="shared" si="455"/>
        <v>0</v>
      </c>
      <c r="V285" s="26"/>
      <c r="W285" s="4"/>
      <c r="X285">
        <f t="shared" si="430"/>
        <v>3</v>
      </c>
      <c r="Y285">
        <f t="shared" si="431"/>
        <v>1</v>
      </c>
      <c r="Z285">
        <f t="shared" si="432"/>
        <v>0</v>
      </c>
      <c r="AA285">
        <f t="shared" si="433"/>
        <v>0</v>
      </c>
      <c r="AB285">
        <f t="shared" si="434"/>
        <v>0</v>
      </c>
      <c r="AC285">
        <f t="shared" si="435"/>
        <v>0</v>
      </c>
      <c r="AD285">
        <f t="shared" si="436"/>
        <v>0</v>
      </c>
      <c r="AE285">
        <f t="shared" si="437"/>
        <v>0</v>
      </c>
      <c r="AF285">
        <f t="shared" si="438"/>
        <v>0</v>
      </c>
      <c r="AG285">
        <f t="shared" si="439"/>
        <v>0</v>
      </c>
      <c r="AH285">
        <f t="shared" si="440"/>
        <v>0</v>
      </c>
      <c r="AI285">
        <f t="shared" si="441"/>
        <v>0</v>
      </c>
      <c r="AL285">
        <f t="shared" si="442"/>
        <v>0</v>
      </c>
      <c r="AM285">
        <f t="shared" si="443"/>
        <v>0</v>
      </c>
      <c r="AN285">
        <f t="shared" si="444"/>
        <v>0</v>
      </c>
      <c r="AO285">
        <f t="shared" si="445"/>
        <v>0</v>
      </c>
      <c r="AP285">
        <f t="shared" si="446"/>
        <v>0</v>
      </c>
      <c r="AQ285">
        <f t="shared" si="447"/>
        <v>0</v>
      </c>
      <c r="AR285">
        <f t="shared" si="448"/>
        <v>0</v>
      </c>
      <c r="AS285">
        <f t="shared" si="449"/>
        <v>0</v>
      </c>
      <c r="AT285">
        <f t="shared" si="450"/>
        <v>0</v>
      </c>
      <c r="AU285">
        <f t="shared" si="451"/>
        <v>0</v>
      </c>
      <c r="AV285">
        <f t="shared" si="452"/>
        <v>0</v>
      </c>
      <c r="AW285">
        <f t="shared" si="453"/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</row>
    <row r="286" spans="1:124" ht="13" x14ac:dyDescent="0.3">
      <c r="A286" s="27" t="s">
        <v>47</v>
      </c>
      <c r="B286" s="195">
        <f t="shared" si="412"/>
        <v>66</v>
      </c>
      <c r="C286" s="201">
        <f t="shared" si="413"/>
        <v>2</v>
      </c>
      <c r="D286" s="195">
        <f t="shared" si="414"/>
        <v>75</v>
      </c>
      <c r="E286" s="201">
        <f t="shared" si="415"/>
        <v>0</v>
      </c>
      <c r="F286" s="195">
        <f t="shared" si="416"/>
        <v>8</v>
      </c>
      <c r="G286" s="201">
        <f t="shared" si="417"/>
        <v>0</v>
      </c>
      <c r="H286" s="195">
        <f t="shared" si="418"/>
        <v>0</v>
      </c>
      <c r="I286" s="201">
        <f t="shared" si="419"/>
        <v>0</v>
      </c>
      <c r="J286" s="195">
        <f t="shared" si="420"/>
        <v>0</v>
      </c>
      <c r="K286" s="201">
        <f t="shared" si="421"/>
        <v>0</v>
      </c>
      <c r="L286" s="195">
        <f t="shared" si="422"/>
        <v>0</v>
      </c>
      <c r="M286" s="201">
        <f t="shared" si="423"/>
        <v>0</v>
      </c>
      <c r="N286" s="195">
        <f t="shared" si="424"/>
        <v>0</v>
      </c>
      <c r="O286" s="201">
        <f t="shared" si="425"/>
        <v>0</v>
      </c>
      <c r="P286" s="195">
        <f t="shared" si="426"/>
        <v>0</v>
      </c>
      <c r="Q286" s="201">
        <f t="shared" si="427"/>
        <v>0</v>
      </c>
      <c r="R286" s="195">
        <f t="shared" si="428"/>
        <v>0</v>
      </c>
      <c r="S286" s="201">
        <f t="shared" si="429"/>
        <v>0</v>
      </c>
      <c r="T286" s="195">
        <f t="shared" si="454"/>
        <v>149</v>
      </c>
      <c r="U286" s="201">
        <f t="shared" si="455"/>
        <v>2</v>
      </c>
      <c r="V286" s="26"/>
      <c r="W286" s="4"/>
      <c r="X286">
        <f t="shared" si="430"/>
        <v>4</v>
      </c>
      <c r="Y286">
        <f t="shared" si="431"/>
        <v>9</v>
      </c>
      <c r="Z286">
        <f t="shared" si="432"/>
        <v>0</v>
      </c>
      <c r="AA286">
        <f t="shared" si="433"/>
        <v>0</v>
      </c>
      <c r="AB286">
        <f t="shared" si="434"/>
        <v>0</v>
      </c>
      <c r="AC286">
        <f t="shared" si="435"/>
        <v>0</v>
      </c>
      <c r="AD286">
        <f t="shared" si="436"/>
        <v>0</v>
      </c>
      <c r="AE286">
        <f t="shared" si="437"/>
        <v>0</v>
      </c>
      <c r="AF286">
        <f t="shared" si="438"/>
        <v>0</v>
      </c>
      <c r="AG286">
        <f t="shared" si="439"/>
        <v>0</v>
      </c>
      <c r="AH286">
        <f t="shared" si="440"/>
        <v>0</v>
      </c>
      <c r="AI286">
        <f t="shared" si="441"/>
        <v>0</v>
      </c>
      <c r="AL286">
        <f t="shared" si="442"/>
        <v>0</v>
      </c>
      <c r="AM286">
        <f t="shared" si="443"/>
        <v>0</v>
      </c>
      <c r="AN286">
        <f t="shared" si="444"/>
        <v>0</v>
      </c>
      <c r="AO286">
        <f t="shared" si="445"/>
        <v>0</v>
      </c>
      <c r="AP286">
        <f t="shared" si="446"/>
        <v>0</v>
      </c>
      <c r="AQ286">
        <f t="shared" si="447"/>
        <v>0</v>
      </c>
      <c r="AR286">
        <f t="shared" si="448"/>
        <v>0</v>
      </c>
      <c r="AS286">
        <f t="shared" si="449"/>
        <v>0</v>
      </c>
      <c r="AT286">
        <f t="shared" si="450"/>
        <v>0</v>
      </c>
      <c r="AU286">
        <f t="shared" si="451"/>
        <v>0</v>
      </c>
      <c r="AV286">
        <f t="shared" si="452"/>
        <v>0</v>
      </c>
      <c r="AW286">
        <f t="shared" si="453"/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</row>
    <row r="287" spans="1:124" ht="13" x14ac:dyDescent="0.3">
      <c r="A287" s="27" t="s">
        <v>48</v>
      </c>
      <c r="B287" s="195">
        <f t="shared" si="412"/>
        <v>35</v>
      </c>
      <c r="C287" s="201">
        <f t="shared" si="413"/>
        <v>1</v>
      </c>
      <c r="D287" s="195">
        <f t="shared" si="414"/>
        <v>52</v>
      </c>
      <c r="E287" s="201">
        <f t="shared" si="415"/>
        <v>0</v>
      </c>
      <c r="F287" s="195">
        <f t="shared" si="416"/>
        <v>4</v>
      </c>
      <c r="G287" s="201">
        <f t="shared" si="417"/>
        <v>0</v>
      </c>
      <c r="H287" s="195">
        <f t="shared" si="418"/>
        <v>0</v>
      </c>
      <c r="I287" s="201">
        <f t="shared" si="419"/>
        <v>0</v>
      </c>
      <c r="J287" s="195">
        <f t="shared" si="420"/>
        <v>0</v>
      </c>
      <c r="K287" s="201">
        <f t="shared" si="421"/>
        <v>0</v>
      </c>
      <c r="L287" s="195">
        <f t="shared" si="422"/>
        <v>0</v>
      </c>
      <c r="M287" s="201">
        <f t="shared" si="423"/>
        <v>0</v>
      </c>
      <c r="N287" s="195">
        <f t="shared" si="424"/>
        <v>0</v>
      </c>
      <c r="O287" s="201">
        <f t="shared" si="425"/>
        <v>0</v>
      </c>
      <c r="P287" s="195">
        <f t="shared" si="426"/>
        <v>0</v>
      </c>
      <c r="Q287" s="201">
        <f t="shared" si="427"/>
        <v>0</v>
      </c>
      <c r="R287" s="195">
        <f t="shared" si="428"/>
        <v>0</v>
      </c>
      <c r="S287" s="201">
        <f t="shared" si="429"/>
        <v>0</v>
      </c>
      <c r="T287" s="195">
        <f t="shared" si="454"/>
        <v>91</v>
      </c>
      <c r="U287" s="201">
        <f t="shared" si="455"/>
        <v>1</v>
      </c>
      <c r="V287" s="26"/>
      <c r="W287" s="4"/>
      <c r="X287">
        <f t="shared" si="430"/>
        <v>18</v>
      </c>
      <c r="Y287">
        <f t="shared" si="431"/>
        <v>11</v>
      </c>
      <c r="Z287">
        <f t="shared" si="432"/>
        <v>0</v>
      </c>
      <c r="AA287">
        <f t="shared" si="433"/>
        <v>1</v>
      </c>
      <c r="AB287">
        <f t="shared" si="434"/>
        <v>0</v>
      </c>
      <c r="AC287">
        <f t="shared" si="435"/>
        <v>0</v>
      </c>
      <c r="AD287">
        <f t="shared" si="436"/>
        <v>0</v>
      </c>
      <c r="AE287">
        <f t="shared" si="437"/>
        <v>0</v>
      </c>
      <c r="AF287">
        <f t="shared" si="438"/>
        <v>0</v>
      </c>
      <c r="AG287">
        <f t="shared" si="439"/>
        <v>0</v>
      </c>
      <c r="AH287">
        <f t="shared" si="440"/>
        <v>0</v>
      </c>
      <c r="AI287">
        <f t="shared" si="441"/>
        <v>0</v>
      </c>
      <c r="AL287">
        <f t="shared" si="442"/>
        <v>0</v>
      </c>
      <c r="AM287">
        <f t="shared" si="443"/>
        <v>1</v>
      </c>
      <c r="AN287">
        <f t="shared" si="444"/>
        <v>0</v>
      </c>
      <c r="AO287">
        <f t="shared" si="445"/>
        <v>0</v>
      </c>
      <c r="AP287">
        <f t="shared" si="446"/>
        <v>0</v>
      </c>
      <c r="AQ287">
        <f t="shared" si="447"/>
        <v>0</v>
      </c>
      <c r="AR287">
        <f t="shared" si="448"/>
        <v>0</v>
      </c>
      <c r="AS287">
        <f t="shared" si="449"/>
        <v>0</v>
      </c>
      <c r="AT287">
        <f t="shared" si="450"/>
        <v>0</v>
      </c>
      <c r="AU287">
        <f t="shared" si="451"/>
        <v>0</v>
      </c>
      <c r="AV287">
        <f t="shared" si="452"/>
        <v>0</v>
      </c>
      <c r="AW287">
        <f t="shared" si="453"/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</row>
    <row r="288" spans="1:124" ht="13" x14ac:dyDescent="0.3">
      <c r="A288" s="27" t="s">
        <v>49</v>
      </c>
      <c r="B288" s="195">
        <f t="shared" si="412"/>
        <v>16</v>
      </c>
      <c r="C288" s="201">
        <f t="shared" si="413"/>
        <v>0</v>
      </c>
      <c r="D288" s="195">
        <f t="shared" si="414"/>
        <v>29</v>
      </c>
      <c r="E288" s="201">
        <f t="shared" si="415"/>
        <v>1</v>
      </c>
      <c r="F288" s="195">
        <f t="shared" si="416"/>
        <v>3</v>
      </c>
      <c r="G288" s="201">
        <f t="shared" si="417"/>
        <v>0</v>
      </c>
      <c r="H288" s="195">
        <f t="shared" si="418"/>
        <v>0</v>
      </c>
      <c r="I288" s="201">
        <f t="shared" si="419"/>
        <v>0</v>
      </c>
      <c r="J288" s="195">
        <f t="shared" si="420"/>
        <v>0</v>
      </c>
      <c r="K288" s="201">
        <f t="shared" si="421"/>
        <v>0</v>
      </c>
      <c r="L288" s="195">
        <f t="shared" si="422"/>
        <v>0</v>
      </c>
      <c r="M288" s="201">
        <f t="shared" si="423"/>
        <v>0</v>
      </c>
      <c r="N288" s="195">
        <f t="shared" si="424"/>
        <v>0</v>
      </c>
      <c r="O288" s="201">
        <f t="shared" si="425"/>
        <v>0</v>
      </c>
      <c r="P288" s="195">
        <f t="shared" si="426"/>
        <v>0</v>
      </c>
      <c r="Q288" s="201">
        <f t="shared" si="427"/>
        <v>0</v>
      </c>
      <c r="R288" s="195">
        <f t="shared" si="428"/>
        <v>0</v>
      </c>
      <c r="S288" s="201">
        <f t="shared" si="429"/>
        <v>0</v>
      </c>
      <c r="T288" s="195">
        <f t="shared" si="454"/>
        <v>48</v>
      </c>
      <c r="U288" s="201">
        <f t="shared" si="455"/>
        <v>1</v>
      </c>
      <c r="V288" s="26"/>
      <c r="W288" s="4"/>
      <c r="X288">
        <f t="shared" si="430"/>
        <v>26</v>
      </c>
      <c r="Y288">
        <f t="shared" si="431"/>
        <v>13</v>
      </c>
      <c r="Z288">
        <f t="shared" si="432"/>
        <v>3</v>
      </c>
      <c r="AA288">
        <f t="shared" si="433"/>
        <v>0</v>
      </c>
      <c r="AB288">
        <f t="shared" si="434"/>
        <v>0</v>
      </c>
      <c r="AC288">
        <f t="shared" si="435"/>
        <v>0</v>
      </c>
      <c r="AD288">
        <f t="shared" si="436"/>
        <v>0</v>
      </c>
      <c r="AE288">
        <f t="shared" si="437"/>
        <v>0</v>
      </c>
      <c r="AF288">
        <f t="shared" si="438"/>
        <v>0</v>
      </c>
      <c r="AG288">
        <f t="shared" si="439"/>
        <v>0</v>
      </c>
      <c r="AH288">
        <f t="shared" si="440"/>
        <v>0</v>
      </c>
      <c r="AI288">
        <f t="shared" si="441"/>
        <v>0</v>
      </c>
      <c r="AL288">
        <f t="shared" si="442"/>
        <v>0</v>
      </c>
      <c r="AM288">
        <f t="shared" si="443"/>
        <v>0</v>
      </c>
      <c r="AN288">
        <f t="shared" si="444"/>
        <v>0</v>
      </c>
      <c r="AO288">
        <f t="shared" si="445"/>
        <v>0</v>
      </c>
      <c r="AP288">
        <f t="shared" si="446"/>
        <v>0</v>
      </c>
      <c r="AQ288">
        <f t="shared" si="447"/>
        <v>0</v>
      </c>
      <c r="AR288">
        <f t="shared" si="448"/>
        <v>0</v>
      </c>
      <c r="AS288">
        <f t="shared" si="449"/>
        <v>0</v>
      </c>
      <c r="AT288">
        <f t="shared" si="450"/>
        <v>0</v>
      </c>
      <c r="AU288">
        <f t="shared" si="451"/>
        <v>0</v>
      </c>
      <c r="AV288">
        <f t="shared" si="452"/>
        <v>0</v>
      </c>
      <c r="AW288">
        <f t="shared" si="453"/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</row>
    <row r="289" spans="1:124" ht="13" x14ac:dyDescent="0.3">
      <c r="A289" s="27" t="s">
        <v>50</v>
      </c>
      <c r="B289" s="195">
        <f t="shared" si="412"/>
        <v>13</v>
      </c>
      <c r="C289" s="201">
        <f t="shared" si="413"/>
        <v>0</v>
      </c>
      <c r="D289" s="195">
        <f t="shared" si="414"/>
        <v>18</v>
      </c>
      <c r="E289" s="201">
        <f t="shared" si="415"/>
        <v>0</v>
      </c>
      <c r="F289" s="195">
        <f t="shared" si="416"/>
        <v>3</v>
      </c>
      <c r="G289" s="201">
        <f t="shared" si="417"/>
        <v>0</v>
      </c>
      <c r="H289" s="195">
        <f t="shared" si="418"/>
        <v>0</v>
      </c>
      <c r="I289" s="201">
        <f t="shared" si="419"/>
        <v>0</v>
      </c>
      <c r="J289" s="195">
        <f t="shared" si="420"/>
        <v>0</v>
      </c>
      <c r="K289" s="201">
        <f t="shared" si="421"/>
        <v>0</v>
      </c>
      <c r="L289" s="195">
        <f t="shared" si="422"/>
        <v>0</v>
      </c>
      <c r="M289" s="201">
        <f t="shared" si="423"/>
        <v>0</v>
      </c>
      <c r="N289" s="195">
        <f t="shared" si="424"/>
        <v>0</v>
      </c>
      <c r="O289" s="201">
        <f t="shared" si="425"/>
        <v>0</v>
      </c>
      <c r="P289" s="195">
        <f t="shared" si="426"/>
        <v>0</v>
      </c>
      <c r="Q289" s="201">
        <f t="shared" si="427"/>
        <v>0</v>
      </c>
      <c r="R289" s="195">
        <f t="shared" si="428"/>
        <v>0</v>
      </c>
      <c r="S289" s="201">
        <f t="shared" si="429"/>
        <v>0</v>
      </c>
      <c r="T289" s="195">
        <f t="shared" si="454"/>
        <v>34</v>
      </c>
      <c r="U289" s="201">
        <f t="shared" si="455"/>
        <v>0</v>
      </c>
      <c r="V289" s="26"/>
      <c r="W289" s="4"/>
      <c r="X289">
        <f t="shared" si="430"/>
        <v>27</v>
      </c>
      <c r="Y289">
        <f t="shared" si="431"/>
        <v>19</v>
      </c>
      <c r="Z289">
        <f t="shared" si="432"/>
        <v>1</v>
      </c>
      <c r="AA289">
        <f t="shared" si="433"/>
        <v>0</v>
      </c>
      <c r="AB289">
        <f t="shared" si="434"/>
        <v>0</v>
      </c>
      <c r="AC289">
        <f t="shared" si="435"/>
        <v>0</v>
      </c>
      <c r="AD289">
        <f t="shared" si="436"/>
        <v>0</v>
      </c>
      <c r="AE289">
        <f t="shared" si="437"/>
        <v>0</v>
      </c>
      <c r="AF289">
        <f t="shared" si="438"/>
        <v>0</v>
      </c>
      <c r="AG289">
        <f t="shared" si="439"/>
        <v>0</v>
      </c>
      <c r="AH289">
        <f t="shared" si="440"/>
        <v>0</v>
      </c>
      <c r="AI289">
        <f t="shared" si="441"/>
        <v>0</v>
      </c>
      <c r="AL289">
        <f t="shared" si="442"/>
        <v>1</v>
      </c>
      <c r="AM289">
        <f t="shared" si="443"/>
        <v>0</v>
      </c>
      <c r="AN289">
        <f t="shared" si="444"/>
        <v>0</v>
      </c>
      <c r="AO289">
        <f t="shared" si="445"/>
        <v>0</v>
      </c>
      <c r="AP289">
        <f t="shared" si="446"/>
        <v>0</v>
      </c>
      <c r="AQ289">
        <f t="shared" si="447"/>
        <v>0</v>
      </c>
      <c r="AR289">
        <f t="shared" si="448"/>
        <v>0</v>
      </c>
      <c r="AS289">
        <f t="shared" si="449"/>
        <v>0</v>
      </c>
      <c r="AT289">
        <f t="shared" si="450"/>
        <v>0</v>
      </c>
      <c r="AU289">
        <f t="shared" si="451"/>
        <v>0</v>
      </c>
      <c r="AV289">
        <f t="shared" si="452"/>
        <v>0</v>
      </c>
      <c r="AW289">
        <f t="shared" si="453"/>
        <v>0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</row>
    <row r="290" spans="1:124" ht="13" x14ac:dyDescent="0.3">
      <c r="A290" s="27" t="s">
        <v>51</v>
      </c>
      <c r="B290" s="195">
        <f t="shared" si="412"/>
        <v>7</v>
      </c>
      <c r="C290" s="201">
        <f t="shared" si="413"/>
        <v>0</v>
      </c>
      <c r="D290" s="195">
        <f t="shared" si="414"/>
        <v>10</v>
      </c>
      <c r="E290" s="201">
        <f t="shared" si="415"/>
        <v>0</v>
      </c>
      <c r="F290" s="195">
        <f t="shared" si="416"/>
        <v>1</v>
      </c>
      <c r="G290" s="201">
        <f t="shared" si="417"/>
        <v>0</v>
      </c>
      <c r="H290" s="195">
        <f t="shared" si="418"/>
        <v>0</v>
      </c>
      <c r="I290" s="201">
        <f t="shared" si="419"/>
        <v>0</v>
      </c>
      <c r="J290" s="195">
        <f t="shared" si="420"/>
        <v>0</v>
      </c>
      <c r="K290" s="201">
        <f t="shared" si="421"/>
        <v>0</v>
      </c>
      <c r="L290" s="195">
        <f t="shared" si="422"/>
        <v>0</v>
      </c>
      <c r="M290" s="201">
        <f t="shared" si="423"/>
        <v>0</v>
      </c>
      <c r="N290" s="195">
        <f t="shared" si="424"/>
        <v>0</v>
      </c>
      <c r="O290" s="201">
        <f t="shared" si="425"/>
        <v>0</v>
      </c>
      <c r="P290" s="195">
        <f t="shared" si="426"/>
        <v>0</v>
      </c>
      <c r="Q290" s="201">
        <f t="shared" si="427"/>
        <v>0</v>
      </c>
      <c r="R290" s="195">
        <f t="shared" si="428"/>
        <v>0</v>
      </c>
      <c r="S290" s="201">
        <f t="shared" si="429"/>
        <v>0</v>
      </c>
      <c r="T290" s="195">
        <f t="shared" si="454"/>
        <v>18</v>
      </c>
      <c r="U290" s="201">
        <f t="shared" si="455"/>
        <v>0</v>
      </c>
      <c r="V290" s="26"/>
      <c r="W290" s="4"/>
      <c r="X290">
        <f t="shared" si="430"/>
        <v>29</v>
      </c>
      <c r="Y290">
        <f t="shared" si="431"/>
        <v>19</v>
      </c>
      <c r="Z290">
        <f t="shared" si="432"/>
        <v>0</v>
      </c>
      <c r="AA290">
        <f t="shared" si="433"/>
        <v>0</v>
      </c>
      <c r="AB290">
        <f t="shared" si="434"/>
        <v>0</v>
      </c>
      <c r="AC290">
        <f t="shared" si="435"/>
        <v>0</v>
      </c>
      <c r="AD290">
        <f t="shared" si="436"/>
        <v>0</v>
      </c>
      <c r="AE290">
        <f t="shared" si="437"/>
        <v>0</v>
      </c>
      <c r="AF290">
        <f t="shared" si="438"/>
        <v>0</v>
      </c>
      <c r="AG290">
        <f t="shared" si="439"/>
        <v>0</v>
      </c>
      <c r="AH290">
        <f t="shared" si="440"/>
        <v>0</v>
      </c>
      <c r="AI290">
        <f t="shared" si="441"/>
        <v>0</v>
      </c>
      <c r="AL290">
        <f t="shared" si="442"/>
        <v>2</v>
      </c>
      <c r="AM290">
        <f t="shared" si="443"/>
        <v>0</v>
      </c>
      <c r="AN290">
        <f t="shared" si="444"/>
        <v>0</v>
      </c>
      <c r="AO290">
        <f t="shared" si="445"/>
        <v>0</v>
      </c>
      <c r="AP290">
        <f t="shared" si="446"/>
        <v>0</v>
      </c>
      <c r="AQ290">
        <f t="shared" si="447"/>
        <v>0</v>
      </c>
      <c r="AR290">
        <f t="shared" si="448"/>
        <v>0</v>
      </c>
      <c r="AS290">
        <f t="shared" si="449"/>
        <v>0</v>
      </c>
      <c r="AT290">
        <f t="shared" si="450"/>
        <v>0</v>
      </c>
      <c r="AU290">
        <f t="shared" si="451"/>
        <v>0</v>
      </c>
      <c r="AV290">
        <f t="shared" si="452"/>
        <v>0</v>
      </c>
      <c r="AW290">
        <f t="shared" si="453"/>
        <v>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</row>
    <row r="291" spans="1:124" ht="13.5" thickBot="1" x14ac:dyDescent="0.35">
      <c r="A291" s="18" t="s">
        <v>52</v>
      </c>
      <c r="B291" s="195">
        <f t="shared" si="412"/>
        <v>10</v>
      </c>
      <c r="C291" s="201">
        <f t="shared" si="413"/>
        <v>0</v>
      </c>
      <c r="D291" s="195">
        <f t="shared" si="414"/>
        <v>6</v>
      </c>
      <c r="E291" s="201">
        <f t="shared" si="415"/>
        <v>0</v>
      </c>
      <c r="F291" s="195">
        <f t="shared" si="416"/>
        <v>2</v>
      </c>
      <c r="G291" s="201">
        <f t="shared" si="417"/>
        <v>0</v>
      </c>
      <c r="H291" s="195">
        <f t="shared" si="418"/>
        <v>0</v>
      </c>
      <c r="I291" s="201">
        <f t="shared" si="419"/>
        <v>0</v>
      </c>
      <c r="J291" s="195">
        <f t="shared" si="420"/>
        <v>0</v>
      </c>
      <c r="K291" s="201">
        <f t="shared" si="421"/>
        <v>0</v>
      </c>
      <c r="L291" s="195">
        <f t="shared" si="422"/>
        <v>0</v>
      </c>
      <c r="M291" s="201">
        <f t="shared" si="423"/>
        <v>0</v>
      </c>
      <c r="N291" s="195">
        <f t="shared" si="424"/>
        <v>0</v>
      </c>
      <c r="O291" s="201">
        <f t="shared" si="425"/>
        <v>0</v>
      </c>
      <c r="P291" s="195">
        <f t="shared" si="426"/>
        <v>0</v>
      </c>
      <c r="Q291" s="201">
        <f t="shared" si="427"/>
        <v>0</v>
      </c>
      <c r="R291" s="195">
        <f t="shared" si="428"/>
        <v>0</v>
      </c>
      <c r="S291" s="201">
        <f t="shared" si="429"/>
        <v>0</v>
      </c>
      <c r="T291" s="195">
        <f t="shared" si="454"/>
        <v>18</v>
      </c>
      <c r="U291" s="201">
        <f t="shared" si="455"/>
        <v>0</v>
      </c>
      <c r="V291" s="26"/>
      <c r="W291" s="4"/>
      <c r="X291">
        <f t="shared" si="430"/>
        <v>33</v>
      </c>
      <c r="Y291">
        <f t="shared" si="431"/>
        <v>20</v>
      </c>
      <c r="Z291">
        <f t="shared" si="432"/>
        <v>2</v>
      </c>
      <c r="AA291">
        <f t="shared" si="433"/>
        <v>0</v>
      </c>
      <c r="AB291">
        <f t="shared" si="434"/>
        <v>0</v>
      </c>
      <c r="AC291">
        <f t="shared" si="435"/>
        <v>0</v>
      </c>
      <c r="AD291">
        <f t="shared" si="436"/>
        <v>0</v>
      </c>
      <c r="AE291">
        <f t="shared" si="437"/>
        <v>0</v>
      </c>
      <c r="AF291">
        <f t="shared" si="438"/>
        <v>0</v>
      </c>
      <c r="AG291">
        <f t="shared" si="439"/>
        <v>0</v>
      </c>
      <c r="AH291">
        <f t="shared" si="440"/>
        <v>0</v>
      </c>
      <c r="AI291">
        <f t="shared" si="441"/>
        <v>0</v>
      </c>
      <c r="AL291">
        <f t="shared" si="442"/>
        <v>2</v>
      </c>
      <c r="AM291">
        <f t="shared" si="443"/>
        <v>0</v>
      </c>
      <c r="AN291">
        <f t="shared" si="444"/>
        <v>0</v>
      </c>
      <c r="AO291">
        <f t="shared" si="445"/>
        <v>0</v>
      </c>
      <c r="AP291">
        <f t="shared" si="446"/>
        <v>0</v>
      </c>
      <c r="AQ291">
        <f t="shared" si="447"/>
        <v>0</v>
      </c>
      <c r="AR291">
        <f t="shared" si="448"/>
        <v>0</v>
      </c>
      <c r="AS291">
        <f t="shared" si="449"/>
        <v>0</v>
      </c>
      <c r="AT291">
        <f t="shared" si="450"/>
        <v>0</v>
      </c>
      <c r="AU291">
        <f t="shared" si="451"/>
        <v>0</v>
      </c>
      <c r="AV291">
        <f t="shared" si="452"/>
        <v>0</v>
      </c>
      <c r="AW291">
        <f t="shared" si="453"/>
        <v>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</row>
    <row r="292" spans="1:124" ht="14" thickTop="1" thickBot="1" x14ac:dyDescent="0.35">
      <c r="A292" s="25" t="s">
        <v>53</v>
      </c>
      <c r="B292" s="196">
        <f t="shared" ref="B292:Q292" si="456">SUM(B268:B291)</f>
        <v>522</v>
      </c>
      <c r="C292" s="202">
        <f t="shared" si="456"/>
        <v>12</v>
      </c>
      <c r="D292" s="196">
        <f t="shared" si="456"/>
        <v>550</v>
      </c>
      <c r="E292" s="202">
        <f t="shared" si="456"/>
        <v>5</v>
      </c>
      <c r="F292" s="196">
        <f t="shared" si="456"/>
        <v>63</v>
      </c>
      <c r="G292" s="202">
        <f t="shared" si="456"/>
        <v>0</v>
      </c>
      <c r="H292" s="196">
        <f t="shared" si="456"/>
        <v>4</v>
      </c>
      <c r="I292" s="202">
        <f t="shared" si="456"/>
        <v>0</v>
      </c>
      <c r="J292" s="196">
        <f t="shared" si="456"/>
        <v>0</v>
      </c>
      <c r="K292" s="202">
        <f t="shared" si="456"/>
        <v>0</v>
      </c>
      <c r="L292" s="196">
        <f t="shared" si="456"/>
        <v>0</v>
      </c>
      <c r="M292" s="202">
        <f t="shared" si="456"/>
        <v>0</v>
      </c>
      <c r="N292" s="196">
        <f t="shared" si="456"/>
        <v>0</v>
      </c>
      <c r="O292" s="202">
        <f t="shared" si="456"/>
        <v>0</v>
      </c>
      <c r="P292" s="196">
        <f t="shared" si="456"/>
        <v>0</v>
      </c>
      <c r="Q292" s="202">
        <f t="shared" si="456"/>
        <v>0</v>
      </c>
      <c r="R292" s="196">
        <f>SUM(R268:R291)</f>
        <v>0</v>
      </c>
      <c r="S292" s="202">
        <f>SUM(S268:S291)</f>
        <v>0</v>
      </c>
      <c r="T292" s="196">
        <f>SUM(T268:T291)</f>
        <v>1139</v>
      </c>
      <c r="U292" s="202">
        <f>SUM(U268:U291)</f>
        <v>17</v>
      </c>
      <c r="V292" s="26"/>
      <c r="W292" s="4"/>
      <c r="X292">
        <f t="shared" si="430"/>
        <v>27</v>
      </c>
      <c r="Y292">
        <f t="shared" si="431"/>
        <v>26</v>
      </c>
      <c r="Z292">
        <f t="shared" si="432"/>
        <v>5</v>
      </c>
      <c r="AA292">
        <f t="shared" si="433"/>
        <v>0</v>
      </c>
      <c r="AB292">
        <f t="shared" si="434"/>
        <v>0</v>
      </c>
      <c r="AC292">
        <f t="shared" si="435"/>
        <v>0</v>
      </c>
      <c r="AD292">
        <f t="shared" si="436"/>
        <v>0</v>
      </c>
      <c r="AE292">
        <f t="shared" si="437"/>
        <v>0</v>
      </c>
      <c r="AF292">
        <f t="shared" si="438"/>
        <v>0</v>
      </c>
      <c r="AG292">
        <f t="shared" si="439"/>
        <v>0</v>
      </c>
      <c r="AH292">
        <f t="shared" si="440"/>
        <v>0</v>
      </c>
      <c r="AI292">
        <f t="shared" si="441"/>
        <v>0</v>
      </c>
      <c r="AL292">
        <f t="shared" si="442"/>
        <v>0</v>
      </c>
      <c r="AM292">
        <f t="shared" si="443"/>
        <v>0</v>
      </c>
      <c r="AN292">
        <f t="shared" si="444"/>
        <v>0</v>
      </c>
      <c r="AO292">
        <f t="shared" si="445"/>
        <v>0</v>
      </c>
      <c r="AP292">
        <f t="shared" si="446"/>
        <v>0</v>
      </c>
      <c r="AQ292">
        <f t="shared" si="447"/>
        <v>0</v>
      </c>
      <c r="AR292">
        <f t="shared" si="448"/>
        <v>0</v>
      </c>
      <c r="AS292">
        <f t="shared" si="449"/>
        <v>0</v>
      </c>
      <c r="AT292">
        <f t="shared" si="450"/>
        <v>0</v>
      </c>
      <c r="AU292">
        <f t="shared" si="451"/>
        <v>0</v>
      </c>
      <c r="AV292">
        <f t="shared" si="452"/>
        <v>0</v>
      </c>
      <c r="AW292">
        <f t="shared" si="453"/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</row>
    <row r="293" spans="1:124" ht="13.5" thickTop="1" x14ac:dyDescent="0.3">
      <c r="A293" s="27" t="s">
        <v>125</v>
      </c>
      <c r="B293" s="197">
        <f>B292/T292</f>
        <v>0.45829675153643545</v>
      </c>
      <c r="C293" s="203">
        <f>C292/T292</f>
        <v>1.0535557506584723E-2</v>
      </c>
      <c r="D293" s="197">
        <f>D292/T292</f>
        <v>0.48287971905179983</v>
      </c>
      <c r="E293" s="203">
        <f>E292/T292</f>
        <v>4.3898156277436349E-3</v>
      </c>
      <c r="F293" s="197">
        <f>F292/T292</f>
        <v>5.5311676909569799E-2</v>
      </c>
      <c r="G293" s="203">
        <f>G292/T292</f>
        <v>0</v>
      </c>
      <c r="H293" s="197">
        <f>H292/T292</f>
        <v>3.5118525021949078E-3</v>
      </c>
      <c r="I293" s="203">
        <f>I292/T292</f>
        <v>0</v>
      </c>
      <c r="J293" s="197">
        <f>J292/T292</f>
        <v>0</v>
      </c>
      <c r="K293" s="203">
        <f>K292/T292</f>
        <v>0</v>
      </c>
      <c r="L293" s="197">
        <f>L292/T292</f>
        <v>0</v>
      </c>
      <c r="M293" s="203">
        <f>M292/T292</f>
        <v>0</v>
      </c>
      <c r="N293" s="197">
        <f>N292/T292</f>
        <v>0</v>
      </c>
      <c r="O293" s="203">
        <f>O292/T292</f>
        <v>0</v>
      </c>
      <c r="P293" s="197">
        <f>P292/T292</f>
        <v>0</v>
      </c>
      <c r="Q293" s="203">
        <f>Q292/T292</f>
        <v>0</v>
      </c>
      <c r="R293" s="197">
        <f>R292/T292</f>
        <v>0</v>
      </c>
      <c r="S293" s="203">
        <f>S292/T292</f>
        <v>0</v>
      </c>
      <c r="T293" s="197">
        <f>100%</f>
        <v>1</v>
      </c>
      <c r="U293" s="203">
        <f>U292/T292</f>
        <v>1.4925373134328358E-2</v>
      </c>
      <c r="V293" s="26"/>
      <c r="W293" s="4"/>
      <c r="X293"/>
      <c r="Y293"/>
      <c r="Z293"/>
      <c r="AA293"/>
      <c r="AB293"/>
      <c r="AC293"/>
      <c r="AD293"/>
      <c r="AE293"/>
      <c r="AF293"/>
      <c r="AG293"/>
      <c r="AH293"/>
      <c r="AI293"/>
      <c r="AL293"/>
      <c r="AM293"/>
      <c r="AN293"/>
      <c r="AO293"/>
      <c r="AP293"/>
      <c r="AQ293"/>
      <c r="AR293"/>
      <c r="AS293"/>
      <c r="AT293"/>
      <c r="AU293"/>
      <c r="AV293"/>
      <c r="AW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</row>
    <row r="294" spans="1:124" ht="13" x14ac:dyDescent="0.3">
      <c r="A294" s="27" t="s">
        <v>111</v>
      </c>
      <c r="B294" s="198">
        <f t="shared" ref="B294:U294" si="457">SUM(B274:B288)</f>
        <v>477</v>
      </c>
      <c r="C294" s="204">
        <f t="shared" si="457"/>
        <v>12</v>
      </c>
      <c r="D294" s="198">
        <f t="shared" si="457"/>
        <v>500</v>
      </c>
      <c r="E294" s="204">
        <f t="shared" si="457"/>
        <v>5</v>
      </c>
      <c r="F294" s="198">
        <f t="shared" si="457"/>
        <v>54</v>
      </c>
      <c r="G294" s="204">
        <f t="shared" si="457"/>
        <v>0</v>
      </c>
      <c r="H294" s="198">
        <f t="shared" si="457"/>
        <v>3</v>
      </c>
      <c r="I294" s="204">
        <f t="shared" si="457"/>
        <v>0</v>
      </c>
      <c r="J294" s="198">
        <f t="shared" si="457"/>
        <v>0</v>
      </c>
      <c r="K294" s="204">
        <f t="shared" si="457"/>
        <v>0</v>
      </c>
      <c r="L294" s="198">
        <f t="shared" si="457"/>
        <v>0</v>
      </c>
      <c r="M294" s="204">
        <f t="shared" si="457"/>
        <v>0</v>
      </c>
      <c r="N294" s="198">
        <f t="shared" si="457"/>
        <v>0</v>
      </c>
      <c r="O294" s="204">
        <f t="shared" si="457"/>
        <v>0</v>
      </c>
      <c r="P294" s="198">
        <f t="shared" si="457"/>
        <v>0</v>
      </c>
      <c r="Q294" s="204">
        <f t="shared" si="457"/>
        <v>0</v>
      </c>
      <c r="R294" s="198">
        <f t="shared" si="457"/>
        <v>0</v>
      </c>
      <c r="S294" s="204">
        <f t="shared" si="457"/>
        <v>0</v>
      </c>
      <c r="T294" s="198">
        <f t="shared" si="457"/>
        <v>1034</v>
      </c>
      <c r="U294" s="204">
        <f t="shared" si="457"/>
        <v>17</v>
      </c>
      <c r="V294" s="26"/>
      <c r="W294" s="4"/>
      <c r="X294">
        <f t="shared" ref="X294:X304" si="458">BA118</f>
        <v>31</v>
      </c>
      <c r="Y294">
        <f t="shared" ref="Y294:Y304" si="459">BB118</f>
        <v>30</v>
      </c>
      <c r="Z294">
        <f t="shared" ref="Z294:Z304" si="460">BC118</f>
        <v>5</v>
      </c>
      <c r="AA294">
        <f t="shared" ref="AA294:AA304" si="461">BD118</f>
        <v>0</v>
      </c>
      <c r="AB294">
        <f t="shared" ref="AB294:AB304" si="462">BE118</f>
        <v>0</v>
      </c>
      <c r="AC294">
        <f t="shared" ref="AC294:AC304" si="463">BF118</f>
        <v>0</v>
      </c>
      <c r="AD294">
        <f t="shared" ref="AD294:AD304" si="464">BG118</f>
        <v>0</v>
      </c>
      <c r="AE294">
        <f t="shared" ref="AE294:AE304" si="465">BH118</f>
        <v>0</v>
      </c>
      <c r="AF294">
        <f t="shared" ref="AF294:AF304" si="466">BI118</f>
        <v>0</v>
      </c>
      <c r="AG294">
        <f t="shared" ref="AG294:AG304" si="467">BJ118</f>
        <v>0</v>
      </c>
      <c r="AH294">
        <f t="shared" ref="AH294:AH304" si="468">BK118</f>
        <v>0</v>
      </c>
      <c r="AI294">
        <f t="shared" ref="AI294:AI304" si="469">BL118</f>
        <v>0</v>
      </c>
      <c r="AL294">
        <f>BN112</f>
        <v>1</v>
      </c>
      <c r="AM294">
        <f t="shared" ref="AM294:AW294" si="470">BO112</f>
        <v>0</v>
      </c>
      <c r="AN294">
        <f t="shared" si="470"/>
        <v>0</v>
      </c>
      <c r="AO294">
        <f t="shared" si="470"/>
        <v>0</v>
      </c>
      <c r="AP294">
        <f t="shared" si="470"/>
        <v>0</v>
      </c>
      <c r="AQ294">
        <f t="shared" si="470"/>
        <v>0</v>
      </c>
      <c r="AR294">
        <f t="shared" si="470"/>
        <v>0</v>
      </c>
      <c r="AS294">
        <f t="shared" si="470"/>
        <v>0</v>
      </c>
      <c r="AT294">
        <f t="shared" si="470"/>
        <v>0</v>
      </c>
      <c r="AU294">
        <f t="shared" si="470"/>
        <v>0</v>
      </c>
      <c r="AV294">
        <f t="shared" si="470"/>
        <v>0</v>
      </c>
      <c r="AW294">
        <f t="shared" si="470"/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</row>
    <row r="295" spans="1:124" ht="13.5" thickBot="1" x14ac:dyDescent="0.35">
      <c r="A295" s="18" t="s">
        <v>112</v>
      </c>
      <c r="B295" s="199">
        <f t="shared" ref="B295:U295" si="471">B292-B294</f>
        <v>45</v>
      </c>
      <c r="C295" s="205">
        <f t="shared" si="471"/>
        <v>0</v>
      </c>
      <c r="D295" s="199">
        <f t="shared" si="471"/>
        <v>50</v>
      </c>
      <c r="E295" s="205">
        <f t="shared" si="471"/>
        <v>0</v>
      </c>
      <c r="F295" s="199">
        <f t="shared" si="471"/>
        <v>9</v>
      </c>
      <c r="G295" s="205">
        <f t="shared" si="471"/>
        <v>0</v>
      </c>
      <c r="H295" s="199">
        <f t="shared" si="471"/>
        <v>1</v>
      </c>
      <c r="I295" s="205">
        <f t="shared" si="471"/>
        <v>0</v>
      </c>
      <c r="J295" s="199">
        <f t="shared" si="471"/>
        <v>0</v>
      </c>
      <c r="K295" s="205">
        <f t="shared" si="471"/>
        <v>0</v>
      </c>
      <c r="L295" s="199">
        <f t="shared" si="471"/>
        <v>0</v>
      </c>
      <c r="M295" s="205">
        <f t="shared" si="471"/>
        <v>0</v>
      </c>
      <c r="N295" s="199">
        <f t="shared" si="471"/>
        <v>0</v>
      </c>
      <c r="O295" s="205">
        <f t="shared" si="471"/>
        <v>0</v>
      </c>
      <c r="P295" s="199">
        <f t="shared" si="471"/>
        <v>0</v>
      </c>
      <c r="Q295" s="205">
        <f t="shared" si="471"/>
        <v>0</v>
      </c>
      <c r="R295" s="199">
        <f t="shared" si="471"/>
        <v>0</v>
      </c>
      <c r="S295" s="205">
        <f t="shared" si="471"/>
        <v>0</v>
      </c>
      <c r="T295" s="199">
        <f t="shared" si="471"/>
        <v>105</v>
      </c>
      <c r="U295" s="205">
        <f t="shared" si="471"/>
        <v>0</v>
      </c>
      <c r="V295" s="26"/>
      <c r="W295" s="4"/>
      <c r="X295">
        <f t="shared" si="458"/>
        <v>29</v>
      </c>
      <c r="Y295">
        <f t="shared" si="459"/>
        <v>39</v>
      </c>
      <c r="Z295">
        <f t="shared" si="460"/>
        <v>2</v>
      </c>
      <c r="AA295">
        <f t="shared" si="461"/>
        <v>0</v>
      </c>
      <c r="AB295">
        <f t="shared" si="462"/>
        <v>0</v>
      </c>
      <c r="AC295">
        <f t="shared" si="463"/>
        <v>0</v>
      </c>
      <c r="AD295">
        <f t="shared" si="464"/>
        <v>0</v>
      </c>
      <c r="AE295">
        <f t="shared" si="465"/>
        <v>0</v>
      </c>
      <c r="AF295">
        <f t="shared" si="466"/>
        <v>0</v>
      </c>
      <c r="AG295">
        <f t="shared" si="467"/>
        <v>0</v>
      </c>
      <c r="AH295">
        <f t="shared" si="468"/>
        <v>0</v>
      </c>
      <c r="AI295">
        <f t="shared" si="469"/>
        <v>0</v>
      </c>
      <c r="AL295">
        <f t="shared" ref="AL295:AL304" si="472">BN113</f>
        <v>1</v>
      </c>
      <c r="AM295">
        <f t="shared" ref="AM295:AM304" si="473">BO113</f>
        <v>0</v>
      </c>
      <c r="AN295">
        <f t="shared" ref="AN295:AN304" si="474">BP113</f>
        <v>0</v>
      </c>
      <c r="AO295">
        <f t="shared" ref="AO295:AO304" si="475">BQ113</f>
        <v>0</v>
      </c>
      <c r="AP295">
        <f t="shared" ref="AP295:AP304" si="476">BR113</f>
        <v>0</v>
      </c>
      <c r="AQ295">
        <f t="shared" ref="AQ295:AQ304" si="477">BS113</f>
        <v>0</v>
      </c>
      <c r="AR295">
        <f t="shared" ref="AR295:AR304" si="478">BT113</f>
        <v>0</v>
      </c>
      <c r="AS295">
        <f t="shared" ref="AS295:AS304" si="479">BU113</f>
        <v>0</v>
      </c>
      <c r="AT295">
        <f t="shared" ref="AT295:AT304" si="480">BV113</f>
        <v>0</v>
      </c>
      <c r="AU295">
        <f t="shared" ref="AU295:AU304" si="481">BW113</f>
        <v>0</v>
      </c>
      <c r="AV295">
        <f t="shared" ref="AV295:AV304" si="482">BX113</f>
        <v>0</v>
      </c>
      <c r="AW295">
        <f t="shared" ref="AW295:AW304" si="483">BY113</f>
        <v>0</v>
      </c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</row>
    <row r="296" spans="1:124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f>T292-U292</f>
        <v>1122</v>
      </c>
      <c r="J296" s="56"/>
      <c r="K296" s="53"/>
      <c r="L296" s="60" t="s">
        <v>56</v>
      </c>
      <c r="M296" s="54">
        <f>U292</f>
        <v>17</v>
      </c>
      <c r="N296" s="58"/>
      <c r="O296" s="47"/>
      <c r="P296" s="51"/>
      <c r="Q296" s="48"/>
      <c r="R296" s="49" t="s">
        <v>57</v>
      </c>
      <c r="S296" s="49"/>
      <c r="T296" s="52">
        <f>I296+M296*2</f>
        <v>1156</v>
      </c>
      <c r="U296" s="50"/>
      <c r="V296" s="26"/>
      <c r="W296" s="4"/>
      <c r="X296">
        <f t="shared" si="458"/>
        <v>22</v>
      </c>
      <c r="Y296">
        <f t="shared" si="459"/>
        <v>34</v>
      </c>
      <c r="Z296">
        <f t="shared" si="460"/>
        <v>8</v>
      </c>
      <c r="AA296">
        <f t="shared" si="461"/>
        <v>1</v>
      </c>
      <c r="AB296">
        <f t="shared" si="462"/>
        <v>0</v>
      </c>
      <c r="AC296">
        <f t="shared" si="463"/>
        <v>0</v>
      </c>
      <c r="AD296">
        <f t="shared" si="464"/>
        <v>0</v>
      </c>
      <c r="AE296">
        <f t="shared" si="465"/>
        <v>0</v>
      </c>
      <c r="AF296">
        <f t="shared" si="466"/>
        <v>0</v>
      </c>
      <c r="AG296">
        <f t="shared" si="467"/>
        <v>0</v>
      </c>
      <c r="AH296">
        <f t="shared" si="468"/>
        <v>0</v>
      </c>
      <c r="AI296">
        <f t="shared" si="469"/>
        <v>0</v>
      </c>
      <c r="AL296">
        <f t="shared" si="472"/>
        <v>0</v>
      </c>
      <c r="AM296">
        <f t="shared" si="473"/>
        <v>1</v>
      </c>
      <c r="AN296">
        <f t="shared" si="474"/>
        <v>0</v>
      </c>
      <c r="AO296">
        <f t="shared" si="475"/>
        <v>0</v>
      </c>
      <c r="AP296">
        <f t="shared" si="476"/>
        <v>0</v>
      </c>
      <c r="AQ296">
        <f t="shared" si="477"/>
        <v>0</v>
      </c>
      <c r="AR296">
        <f t="shared" si="478"/>
        <v>0</v>
      </c>
      <c r="AS296">
        <f t="shared" si="479"/>
        <v>0</v>
      </c>
      <c r="AT296">
        <f t="shared" si="480"/>
        <v>0</v>
      </c>
      <c r="AU296">
        <f t="shared" si="481"/>
        <v>0</v>
      </c>
      <c r="AV296">
        <f t="shared" si="482"/>
        <v>0</v>
      </c>
      <c r="AW296">
        <f t="shared" si="483"/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N296"/>
      <c r="BO296"/>
      <c r="BP296"/>
      <c r="BQ296"/>
      <c r="BR296"/>
      <c r="BS296"/>
      <c r="BT296"/>
      <c r="BU296"/>
      <c r="BV296"/>
      <c r="BW296"/>
      <c r="BX296"/>
      <c r="BY296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</row>
    <row r="297" spans="1:124" ht="13.5" thickTop="1" x14ac:dyDescent="0.3">
      <c r="A297" s="32" t="s">
        <v>58</v>
      </c>
      <c r="B297" s="33"/>
      <c r="C297" s="33"/>
      <c r="D297" s="34" t="s">
        <v>59</v>
      </c>
      <c r="E297" s="35">
        <f>(B292*15+D292*35+F292*45+H292*55+J292*65+L292*75+N292*85+P292*95+R292*125)/T292</f>
        <v>26.457418788410887</v>
      </c>
      <c r="F297" s="32" t="s">
        <v>60</v>
      </c>
      <c r="G297" s="36"/>
      <c r="H297" s="34" t="s">
        <v>61</v>
      </c>
      <c r="I297" s="35">
        <f>(C292*15+E292*35+G292*45+I292*55+K292*65+M292*75+O292*85+Q292*95+S292*125)/U292</f>
        <v>20.882352941176471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6"/>
      <c r="W297" s="4"/>
      <c r="X297">
        <f t="shared" si="458"/>
        <v>52</v>
      </c>
      <c r="Y297">
        <f t="shared" si="459"/>
        <v>56</v>
      </c>
      <c r="Z297">
        <f t="shared" si="460"/>
        <v>8</v>
      </c>
      <c r="AA297">
        <f t="shared" si="461"/>
        <v>1</v>
      </c>
      <c r="AB297">
        <f t="shared" si="462"/>
        <v>0</v>
      </c>
      <c r="AC297">
        <f t="shared" si="463"/>
        <v>0</v>
      </c>
      <c r="AD297">
        <f t="shared" si="464"/>
        <v>0</v>
      </c>
      <c r="AE297">
        <f t="shared" si="465"/>
        <v>0</v>
      </c>
      <c r="AF297">
        <f t="shared" si="466"/>
        <v>0</v>
      </c>
      <c r="AG297">
        <f t="shared" si="467"/>
        <v>0</v>
      </c>
      <c r="AH297">
        <f t="shared" si="468"/>
        <v>0</v>
      </c>
      <c r="AI297">
        <f t="shared" si="469"/>
        <v>0</v>
      </c>
      <c r="AL297">
        <f t="shared" si="472"/>
        <v>2</v>
      </c>
      <c r="AM297">
        <f t="shared" si="473"/>
        <v>2</v>
      </c>
      <c r="AN297">
        <f t="shared" si="474"/>
        <v>0</v>
      </c>
      <c r="AO297">
        <f t="shared" si="475"/>
        <v>0</v>
      </c>
      <c r="AP297">
        <f t="shared" si="476"/>
        <v>0</v>
      </c>
      <c r="AQ297">
        <f t="shared" si="477"/>
        <v>0</v>
      </c>
      <c r="AR297">
        <f t="shared" si="478"/>
        <v>0</v>
      </c>
      <c r="AS297">
        <f t="shared" si="479"/>
        <v>0</v>
      </c>
      <c r="AT297">
        <f t="shared" si="480"/>
        <v>0</v>
      </c>
      <c r="AU297">
        <f t="shared" si="481"/>
        <v>0</v>
      </c>
      <c r="AV297">
        <f t="shared" si="482"/>
        <v>0</v>
      </c>
      <c r="AW297">
        <f t="shared" si="483"/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N297"/>
      <c r="BO297"/>
      <c r="BP297"/>
      <c r="BQ297"/>
      <c r="BR297"/>
      <c r="BS297"/>
      <c r="BT297"/>
      <c r="BU297"/>
      <c r="BV297"/>
      <c r="BW297"/>
      <c r="BX297"/>
      <c r="BY297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</row>
    <row r="298" spans="1:124" ht="6" customHeight="1" x14ac:dyDescent="0.3">
      <c r="V298" s="26"/>
      <c r="W298" s="4"/>
      <c r="X298">
        <f t="shared" si="458"/>
        <v>62</v>
      </c>
      <c r="Y298">
        <f t="shared" si="459"/>
        <v>68</v>
      </c>
      <c r="Z298">
        <f t="shared" si="460"/>
        <v>5</v>
      </c>
      <c r="AA298">
        <f t="shared" si="461"/>
        <v>0</v>
      </c>
      <c r="AB298">
        <f t="shared" si="462"/>
        <v>0</v>
      </c>
      <c r="AC298">
        <f t="shared" si="463"/>
        <v>0</v>
      </c>
      <c r="AD298">
        <f t="shared" si="464"/>
        <v>0</v>
      </c>
      <c r="AE298">
        <f t="shared" si="465"/>
        <v>0</v>
      </c>
      <c r="AF298">
        <f t="shared" si="466"/>
        <v>0</v>
      </c>
      <c r="AG298">
        <f t="shared" si="467"/>
        <v>0</v>
      </c>
      <c r="AH298">
        <f t="shared" si="468"/>
        <v>0</v>
      </c>
      <c r="AI298">
        <f t="shared" si="469"/>
        <v>0</v>
      </c>
      <c r="AL298">
        <f t="shared" si="472"/>
        <v>0</v>
      </c>
      <c r="AM298">
        <f t="shared" si="473"/>
        <v>0</v>
      </c>
      <c r="AN298">
        <f t="shared" si="474"/>
        <v>0</v>
      </c>
      <c r="AO298">
        <f t="shared" si="475"/>
        <v>0</v>
      </c>
      <c r="AP298">
        <f t="shared" si="476"/>
        <v>0</v>
      </c>
      <c r="AQ298">
        <f t="shared" si="477"/>
        <v>0</v>
      </c>
      <c r="AR298">
        <f t="shared" si="478"/>
        <v>0</v>
      </c>
      <c r="AS298">
        <f t="shared" si="479"/>
        <v>0</v>
      </c>
      <c r="AT298">
        <f t="shared" si="480"/>
        <v>0</v>
      </c>
      <c r="AU298">
        <f t="shared" si="481"/>
        <v>0</v>
      </c>
      <c r="AV298">
        <f t="shared" si="482"/>
        <v>0</v>
      </c>
      <c r="AW298">
        <f t="shared" si="483"/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N298"/>
      <c r="BO298"/>
      <c r="BP298"/>
      <c r="BQ298"/>
      <c r="BR298"/>
      <c r="BS298"/>
      <c r="BT298"/>
      <c r="BU298"/>
      <c r="BV298"/>
      <c r="BW298"/>
      <c r="BX298"/>
      <c r="BY298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</row>
    <row r="299" spans="1:124" ht="13" x14ac:dyDescent="0.3">
      <c r="V299" s="26"/>
      <c r="W299" s="4"/>
      <c r="X299">
        <f t="shared" si="458"/>
        <v>66</v>
      </c>
      <c r="Y299">
        <f t="shared" si="459"/>
        <v>75</v>
      </c>
      <c r="Z299">
        <f t="shared" si="460"/>
        <v>8</v>
      </c>
      <c r="AA299">
        <f t="shared" si="461"/>
        <v>0</v>
      </c>
      <c r="AB299">
        <f t="shared" si="462"/>
        <v>0</v>
      </c>
      <c r="AC299">
        <f t="shared" si="463"/>
        <v>0</v>
      </c>
      <c r="AD299">
        <f t="shared" si="464"/>
        <v>0</v>
      </c>
      <c r="AE299">
        <f t="shared" si="465"/>
        <v>0</v>
      </c>
      <c r="AF299">
        <f t="shared" si="466"/>
        <v>0</v>
      </c>
      <c r="AG299">
        <f t="shared" si="467"/>
        <v>0</v>
      </c>
      <c r="AH299">
        <f t="shared" si="468"/>
        <v>0</v>
      </c>
      <c r="AI299">
        <f t="shared" si="469"/>
        <v>0</v>
      </c>
      <c r="AL299">
        <f t="shared" si="472"/>
        <v>2</v>
      </c>
      <c r="AM299">
        <f t="shared" si="473"/>
        <v>0</v>
      </c>
      <c r="AN299">
        <f t="shared" si="474"/>
        <v>0</v>
      </c>
      <c r="AO299">
        <f t="shared" si="475"/>
        <v>0</v>
      </c>
      <c r="AP299">
        <f t="shared" si="476"/>
        <v>0</v>
      </c>
      <c r="AQ299">
        <f t="shared" si="477"/>
        <v>0</v>
      </c>
      <c r="AR299">
        <f t="shared" si="478"/>
        <v>0</v>
      </c>
      <c r="AS299">
        <f t="shared" si="479"/>
        <v>0</v>
      </c>
      <c r="AT299">
        <f t="shared" si="480"/>
        <v>0</v>
      </c>
      <c r="AU299">
        <f t="shared" si="481"/>
        <v>0</v>
      </c>
      <c r="AV299">
        <f t="shared" si="482"/>
        <v>0</v>
      </c>
      <c r="AW299">
        <f t="shared" si="483"/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N299"/>
      <c r="BO299"/>
      <c r="BP299"/>
      <c r="BQ299"/>
      <c r="BR299"/>
      <c r="BS299"/>
      <c r="BT299"/>
      <c r="BU299"/>
      <c r="BV299"/>
      <c r="BW299"/>
      <c r="BX299"/>
      <c r="BY299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</row>
    <row r="300" spans="1:124" ht="13" x14ac:dyDescent="0.3">
      <c r="V300" s="26"/>
      <c r="W300" s="4"/>
      <c r="X300">
        <f t="shared" si="458"/>
        <v>35</v>
      </c>
      <c r="Y300">
        <f t="shared" si="459"/>
        <v>52</v>
      </c>
      <c r="Z300">
        <f t="shared" si="460"/>
        <v>4</v>
      </c>
      <c r="AA300">
        <f t="shared" si="461"/>
        <v>0</v>
      </c>
      <c r="AB300">
        <f t="shared" si="462"/>
        <v>0</v>
      </c>
      <c r="AC300">
        <f t="shared" si="463"/>
        <v>0</v>
      </c>
      <c r="AD300">
        <f t="shared" si="464"/>
        <v>0</v>
      </c>
      <c r="AE300">
        <f t="shared" si="465"/>
        <v>0</v>
      </c>
      <c r="AF300">
        <f t="shared" si="466"/>
        <v>0</v>
      </c>
      <c r="AG300">
        <f t="shared" si="467"/>
        <v>0</v>
      </c>
      <c r="AH300">
        <f t="shared" si="468"/>
        <v>0</v>
      </c>
      <c r="AI300">
        <f t="shared" si="469"/>
        <v>0</v>
      </c>
      <c r="AL300">
        <f t="shared" si="472"/>
        <v>1</v>
      </c>
      <c r="AM300">
        <f t="shared" si="473"/>
        <v>0</v>
      </c>
      <c r="AN300">
        <f t="shared" si="474"/>
        <v>0</v>
      </c>
      <c r="AO300">
        <f t="shared" si="475"/>
        <v>0</v>
      </c>
      <c r="AP300">
        <f t="shared" si="476"/>
        <v>0</v>
      </c>
      <c r="AQ300">
        <f t="shared" si="477"/>
        <v>0</v>
      </c>
      <c r="AR300">
        <f t="shared" si="478"/>
        <v>0</v>
      </c>
      <c r="AS300">
        <f t="shared" si="479"/>
        <v>0</v>
      </c>
      <c r="AT300">
        <f t="shared" si="480"/>
        <v>0</v>
      </c>
      <c r="AU300">
        <f t="shared" si="481"/>
        <v>0</v>
      </c>
      <c r="AV300">
        <f t="shared" si="482"/>
        <v>0</v>
      </c>
      <c r="AW300">
        <f t="shared" si="483"/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N300"/>
      <c r="BO300"/>
      <c r="BP300"/>
      <c r="BQ300"/>
      <c r="BR300"/>
      <c r="BS300"/>
      <c r="BT300"/>
      <c r="BU300"/>
      <c r="BV300"/>
      <c r="BW300"/>
      <c r="BX300"/>
      <c r="BY300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</row>
    <row r="301" spans="1:124" ht="13" x14ac:dyDescent="0.3">
      <c r="V301" s="26"/>
      <c r="W301" s="4"/>
      <c r="X301">
        <f t="shared" si="458"/>
        <v>16</v>
      </c>
      <c r="Y301">
        <f t="shared" si="459"/>
        <v>29</v>
      </c>
      <c r="Z301">
        <f t="shared" si="460"/>
        <v>3</v>
      </c>
      <c r="AA301">
        <f t="shared" si="461"/>
        <v>0</v>
      </c>
      <c r="AB301">
        <f t="shared" si="462"/>
        <v>0</v>
      </c>
      <c r="AC301">
        <f t="shared" si="463"/>
        <v>0</v>
      </c>
      <c r="AD301">
        <f t="shared" si="464"/>
        <v>0</v>
      </c>
      <c r="AE301">
        <f t="shared" si="465"/>
        <v>0</v>
      </c>
      <c r="AF301">
        <f t="shared" si="466"/>
        <v>0</v>
      </c>
      <c r="AG301">
        <f t="shared" si="467"/>
        <v>0</v>
      </c>
      <c r="AH301">
        <f t="shared" si="468"/>
        <v>0</v>
      </c>
      <c r="AI301">
        <f t="shared" si="469"/>
        <v>0</v>
      </c>
      <c r="AL301">
        <f t="shared" si="472"/>
        <v>0</v>
      </c>
      <c r="AM301">
        <f t="shared" si="473"/>
        <v>1</v>
      </c>
      <c r="AN301">
        <f t="shared" si="474"/>
        <v>0</v>
      </c>
      <c r="AO301">
        <f t="shared" si="475"/>
        <v>0</v>
      </c>
      <c r="AP301">
        <f t="shared" si="476"/>
        <v>0</v>
      </c>
      <c r="AQ301">
        <f t="shared" si="477"/>
        <v>0</v>
      </c>
      <c r="AR301">
        <f t="shared" si="478"/>
        <v>0</v>
      </c>
      <c r="AS301">
        <f t="shared" si="479"/>
        <v>0</v>
      </c>
      <c r="AT301">
        <f t="shared" si="480"/>
        <v>0</v>
      </c>
      <c r="AU301">
        <f t="shared" si="481"/>
        <v>0</v>
      </c>
      <c r="AV301">
        <f t="shared" si="482"/>
        <v>0</v>
      </c>
      <c r="AW301">
        <f t="shared" si="483"/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N301"/>
      <c r="BO301"/>
      <c r="BP301"/>
      <c r="BQ301"/>
      <c r="BR301"/>
      <c r="BS301"/>
      <c r="BT301"/>
      <c r="BU301"/>
      <c r="BV301"/>
      <c r="BW301"/>
      <c r="BX301"/>
      <c r="BY301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</row>
    <row r="302" spans="1:124" ht="13" x14ac:dyDescent="0.3">
      <c r="V302" s="26"/>
      <c r="W302" s="4"/>
      <c r="X302">
        <f t="shared" si="458"/>
        <v>13</v>
      </c>
      <c r="Y302">
        <f t="shared" si="459"/>
        <v>18</v>
      </c>
      <c r="Z302">
        <f t="shared" si="460"/>
        <v>3</v>
      </c>
      <c r="AA302">
        <f t="shared" si="461"/>
        <v>0</v>
      </c>
      <c r="AB302">
        <f t="shared" si="462"/>
        <v>0</v>
      </c>
      <c r="AC302">
        <f t="shared" si="463"/>
        <v>0</v>
      </c>
      <c r="AD302">
        <f t="shared" si="464"/>
        <v>0</v>
      </c>
      <c r="AE302">
        <f t="shared" si="465"/>
        <v>0</v>
      </c>
      <c r="AF302">
        <f t="shared" si="466"/>
        <v>0</v>
      </c>
      <c r="AG302">
        <f t="shared" si="467"/>
        <v>0</v>
      </c>
      <c r="AH302">
        <f t="shared" si="468"/>
        <v>0</v>
      </c>
      <c r="AI302">
        <f t="shared" si="469"/>
        <v>0</v>
      </c>
      <c r="AL302">
        <f t="shared" si="472"/>
        <v>0</v>
      </c>
      <c r="AM302">
        <f t="shared" si="473"/>
        <v>0</v>
      </c>
      <c r="AN302">
        <f t="shared" si="474"/>
        <v>0</v>
      </c>
      <c r="AO302">
        <f t="shared" si="475"/>
        <v>0</v>
      </c>
      <c r="AP302">
        <f t="shared" si="476"/>
        <v>0</v>
      </c>
      <c r="AQ302">
        <f t="shared" si="477"/>
        <v>0</v>
      </c>
      <c r="AR302">
        <f t="shared" si="478"/>
        <v>0</v>
      </c>
      <c r="AS302">
        <f t="shared" si="479"/>
        <v>0</v>
      </c>
      <c r="AT302">
        <f t="shared" si="480"/>
        <v>0</v>
      </c>
      <c r="AU302">
        <f t="shared" si="481"/>
        <v>0</v>
      </c>
      <c r="AV302">
        <f t="shared" si="482"/>
        <v>0</v>
      </c>
      <c r="AW302">
        <f t="shared" si="483"/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N302"/>
      <c r="BO302"/>
      <c r="BP302"/>
      <c r="BQ302"/>
      <c r="BR302"/>
      <c r="BS302"/>
      <c r="BT302"/>
      <c r="BU302"/>
      <c r="BV302"/>
      <c r="BW302"/>
      <c r="BX302"/>
      <c r="BY30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</row>
    <row r="303" spans="1:124" ht="13" x14ac:dyDescent="0.3">
      <c r="V303" s="28"/>
      <c r="W303" s="4"/>
      <c r="X303">
        <f t="shared" si="458"/>
        <v>7</v>
      </c>
      <c r="Y303">
        <f t="shared" si="459"/>
        <v>10</v>
      </c>
      <c r="Z303">
        <f t="shared" si="460"/>
        <v>1</v>
      </c>
      <c r="AA303">
        <f t="shared" si="461"/>
        <v>0</v>
      </c>
      <c r="AB303">
        <f t="shared" si="462"/>
        <v>0</v>
      </c>
      <c r="AC303">
        <f t="shared" si="463"/>
        <v>0</v>
      </c>
      <c r="AD303">
        <f t="shared" si="464"/>
        <v>0</v>
      </c>
      <c r="AE303">
        <f t="shared" si="465"/>
        <v>0</v>
      </c>
      <c r="AF303">
        <f t="shared" si="466"/>
        <v>0</v>
      </c>
      <c r="AG303">
        <f t="shared" si="467"/>
        <v>0</v>
      </c>
      <c r="AH303">
        <f t="shared" si="468"/>
        <v>0</v>
      </c>
      <c r="AI303">
        <f t="shared" si="469"/>
        <v>0</v>
      </c>
      <c r="AL303">
        <f t="shared" si="472"/>
        <v>0</v>
      </c>
      <c r="AM303">
        <f t="shared" si="473"/>
        <v>0</v>
      </c>
      <c r="AN303">
        <f t="shared" si="474"/>
        <v>0</v>
      </c>
      <c r="AO303">
        <f t="shared" si="475"/>
        <v>0</v>
      </c>
      <c r="AP303">
        <f t="shared" si="476"/>
        <v>0</v>
      </c>
      <c r="AQ303">
        <f t="shared" si="477"/>
        <v>0</v>
      </c>
      <c r="AR303">
        <f t="shared" si="478"/>
        <v>0</v>
      </c>
      <c r="AS303">
        <f t="shared" si="479"/>
        <v>0</v>
      </c>
      <c r="AT303">
        <f t="shared" si="480"/>
        <v>0</v>
      </c>
      <c r="AU303">
        <f t="shared" si="481"/>
        <v>0</v>
      </c>
      <c r="AV303">
        <f t="shared" si="482"/>
        <v>0</v>
      </c>
      <c r="AW303">
        <f t="shared" si="483"/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N303"/>
      <c r="BO303"/>
      <c r="BP303"/>
      <c r="BQ303"/>
      <c r="BR303"/>
      <c r="BS303"/>
      <c r="BT303"/>
      <c r="BU303"/>
      <c r="BV303"/>
      <c r="BW303"/>
      <c r="BX303"/>
      <c r="BY303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</row>
    <row r="304" spans="1:124" ht="13" x14ac:dyDescent="0.3">
      <c r="V304" s="29"/>
      <c r="W304" s="4"/>
      <c r="X304">
        <f t="shared" si="458"/>
        <v>10</v>
      </c>
      <c r="Y304">
        <f t="shared" si="459"/>
        <v>6</v>
      </c>
      <c r="Z304">
        <f t="shared" si="460"/>
        <v>2</v>
      </c>
      <c r="AA304">
        <f t="shared" si="461"/>
        <v>0</v>
      </c>
      <c r="AB304">
        <f t="shared" si="462"/>
        <v>0</v>
      </c>
      <c r="AC304">
        <f t="shared" si="463"/>
        <v>0</v>
      </c>
      <c r="AD304">
        <f t="shared" si="464"/>
        <v>0</v>
      </c>
      <c r="AE304">
        <f t="shared" si="465"/>
        <v>0</v>
      </c>
      <c r="AF304">
        <f t="shared" si="466"/>
        <v>0</v>
      </c>
      <c r="AG304">
        <f t="shared" si="467"/>
        <v>0</v>
      </c>
      <c r="AH304">
        <f t="shared" si="468"/>
        <v>0</v>
      </c>
      <c r="AI304">
        <f t="shared" si="469"/>
        <v>0</v>
      </c>
      <c r="AL304">
        <f t="shared" si="472"/>
        <v>0</v>
      </c>
      <c r="AM304">
        <f t="shared" si="473"/>
        <v>0</v>
      </c>
      <c r="AN304">
        <f t="shared" si="474"/>
        <v>0</v>
      </c>
      <c r="AO304">
        <f t="shared" si="475"/>
        <v>0</v>
      </c>
      <c r="AP304">
        <f t="shared" si="476"/>
        <v>0</v>
      </c>
      <c r="AQ304">
        <f t="shared" si="477"/>
        <v>0</v>
      </c>
      <c r="AR304">
        <f t="shared" si="478"/>
        <v>0</v>
      </c>
      <c r="AS304">
        <f t="shared" si="479"/>
        <v>0</v>
      </c>
      <c r="AT304">
        <f t="shared" si="480"/>
        <v>0</v>
      </c>
      <c r="AU304">
        <f t="shared" si="481"/>
        <v>0</v>
      </c>
      <c r="AV304">
        <f t="shared" si="482"/>
        <v>0</v>
      </c>
      <c r="AW304">
        <f t="shared" si="483"/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N304"/>
      <c r="BO304"/>
      <c r="BP304"/>
      <c r="BQ304"/>
      <c r="BR304"/>
      <c r="BS304"/>
      <c r="BT304"/>
      <c r="BU304"/>
      <c r="BV304"/>
      <c r="BW304"/>
      <c r="BX304"/>
      <c r="BY304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</row>
    <row r="305" spans="22:124" ht="13" x14ac:dyDescent="0.3">
      <c r="V305" s="30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N305"/>
      <c r="BO305"/>
      <c r="BP305"/>
      <c r="BQ305"/>
      <c r="BR305"/>
      <c r="BS305"/>
      <c r="BT305"/>
      <c r="BU305"/>
      <c r="BV305"/>
      <c r="BW305"/>
      <c r="BX305"/>
      <c r="BY305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</row>
    <row r="306" spans="22:124" ht="13" x14ac:dyDescent="0.3">
      <c r="V306" s="31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N306"/>
      <c r="BO306"/>
      <c r="BP306"/>
      <c r="BQ306"/>
      <c r="BR306"/>
      <c r="BS306"/>
      <c r="BT306"/>
      <c r="BU306"/>
      <c r="BV306"/>
      <c r="BW306"/>
      <c r="BX306"/>
      <c r="BY306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</row>
    <row r="307" spans="22:124" ht="13" x14ac:dyDescent="0.3">
      <c r="V307" s="31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N307"/>
      <c r="BO307"/>
      <c r="BP307"/>
      <c r="BQ307"/>
      <c r="BR307"/>
      <c r="BS307"/>
      <c r="BT307"/>
      <c r="BU307"/>
      <c r="BV307"/>
      <c r="BW307"/>
      <c r="BX307"/>
      <c r="BY307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</row>
    <row r="308" spans="22:124" ht="13" x14ac:dyDescent="0.3"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N308"/>
      <c r="BO308"/>
      <c r="BP308"/>
      <c r="BQ308"/>
      <c r="BR308"/>
      <c r="BS308"/>
      <c r="BT308"/>
      <c r="BU308"/>
      <c r="BV308"/>
      <c r="BW308"/>
      <c r="BX308"/>
      <c r="BY308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</row>
    <row r="309" spans="22:124" ht="13" x14ac:dyDescent="0.3"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N309"/>
      <c r="BO309"/>
      <c r="BP309"/>
      <c r="BQ309"/>
      <c r="BR309"/>
      <c r="BS309"/>
      <c r="BT309"/>
      <c r="BU309"/>
      <c r="BV309"/>
      <c r="BW309"/>
      <c r="BX309"/>
      <c r="BY309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</row>
    <row r="310" spans="22:124" ht="13" x14ac:dyDescent="0.3"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N310"/>
      <c r="BO310"/>
      <c r="BP310"/>
      <c r="BQ310"/>
      <c r="BR310"/>
      <c r="BS310"/>
      <c r="BT310"/>
      <c r="BU310"/>
      <c r="BV310"/>
      <c r="BW310"/>
      <c r="BX310"/>
      <c r="BY310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</row>
    <row r="311" spans="22:124" ht="4.9000000000000004" customHeight="1" x14ac:dyDescent="0.3"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N311"/>
      <c r="BO311"/>
      <c r="BP311"/>
      <c r="BQ311"/>
      <c r="BR311"/>
      <c r="BS311"/>
      <c r="BT311"/>
      <c r="BU311"/>
      <c r="BV311"/>
      <c r="BW311"/>
      <c r="BX311"/>
      <c r="BY311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</row>
    <row r="312" spans="22:124" ht="13" x14ac:dyDescent="0.3"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N312"/>
      <c r="BO312"/>
      <c r="BP312"/>
      <c r="BQ312"/>
      <c r="BR312"/>
      <c r="BS312"/>
      <c r="BT312"/>
      <c r="BU312"/>
      <c r="BV312"/>
      <c r="BW312"/>
      <c r="BX312"/>
      <c r="BY31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</row>
    <row r="313" spans="22:124" ht="13" x14ac:dyDescent="0.3"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N313"/>
      <c r="BO313"/>
      <c r="BP313"/>
      <c r="BQ313"/>
      <c r="BR313"/>
      <c r="BS313"/>
      <c r="BT313"/>
      <c r="BU313"/>
      <c r="BV313"/>
      <c r="BW313"/>
      <c r="BX313"/>
      <c r="BY313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</row>
    <row r="314" spans="22:124" ht="13" x14ac:dyDescent="0.3"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N314"/>
      <c r="BO314"/>
      <c r="BP314"/>
      <c r="BQ314"/>
      <c r="BR314"/>
      <c r="BS314"/>
      <c r="BT314"/>
      <c r="BU314"/>
      <c r="BV314"/>
      <c r="BW314"/>
      <c r="BX314"/>
      <c r="BY314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</row>
    <row r="315" spans="22:124" ht="13" x14ac:dyDescent="0.3"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N315"/>
      <c r="BO315"/>
      <c r="BP315"/>
      <c r="BQ315"/>
      <c r="BR315"/>
      <c r="BS315"/>
      <c r="BT315"/>
      <c r="BU315"/>
      <c r="BV315"/>
      <c r="BW315"/>
      <c r="BX315"/>
      <c r="BY315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</row>
    <row r="316" spans="22:124" ht="13" x14ac:dyDescent="0.3"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N316"/>
      <c r="BO316"/>
      <c r="BP316"/>
      <c r="BQ316"/>
      <c r="BR316"/>
      <c r="BS316"/>
      <c r="BT316"/>
      <c r="BU316"/>
      <c r="BV316"/>
      <c r="BW316"/>
      <c r="BX316"/>
      <c r="BY316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</row>
    <row r="317" spans="22:124" ht="13" x14ac:dyDescent="0.3"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N317"/>
      <c r="BO317"/>
      <c r="BP317"/>
      <c r="BQ317"/>
      <c r="BR317"/>
      <c r="BS317"/>
      <c r="BT317"/>
      <c r="BU317"/>
      <c r="BV317"/>
      <c r="BW317"/>
      <c r="BX317"/>
      <c r="BY317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</row>
    <row r="318" spans="22:124" ht="13" x14ac:dyDescent="0.3"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N318"/>
      <c r="BO318"/>
      <c r="BP318"/>
      <c r="BQ318"/>
      <c r="BR318"/>
      <c r="BS318"/>
      <c r="BT318"/>
      <c r="BU318"/>
      <c r="BV318"/>
      <c r="BW318"/>
      <c r="BX318"/>
      <c r="BY318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</row>
    <row r="319" spans="22:124" ht="13" x14ac:dyDescent="0.3"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N319"/>
      <c r="BO319"/>
      <c r="BP319"/>
      <c r="BQ319"/>
      <c r="BR319"/>
      <c r="BS319"/>
      <c r="BT319"/>
      <c r="BU319"/>
      <c r="BV319"/>
      <c r="BW319"/>
      <c r="BX319"/>
      <c r="BY319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</row>
    <row r="320" spans="22:124" ht="13" x14ac:dyDescent="0.3"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N320"/>
      <c r="BO320"/>
      <c r="BP320"/>
      <c r="BQ320"/>
      <c r="BR320"/>
      <c r="BS320"/>
      <c r="BT320"/>
      <c r="BU320"/>
      <c r="BV320"/>
      <c r="BW320"/>
      <c r="BX320"/>
      <c r="BY320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</row>
    <row r="321" spans="1:124" ht="13" x14ac:dyDescent="0.3"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N321"/>
      <c r="BO321"/>
      <c r="BP321"/>
      <c r="BQ321"/>
      <c r="BR321"/>
      <c r="BS321"/>
      <c r="BT321"/>
      <c r="BU321"/>
      <c r="BV321"/>
      <c r="BW321"/>
      <c r="BX321"/>
      <c r="BY321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</row>
    <row r="322" spans="1:124" ht="13" x14ac:dyDescent="0.3"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N322"/>
      <c r="BO322"/>
      <c r="BP322"/>
      <c r="BQ322"/>
      <c r="BR322"/>
      <c r="BS322"/>
      <c r="BT322"/>
      <c r="BU322"/>
      <c r="BV322"/>
      <c r="BW322"/>
      <c r="BX322"/>
      <c r="BY32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</row>
    <row r="323" spans="1:124" ht="13" x14ac:dyDescent="0.3">
      <c r="A323" s="38">
        <f>(H292+J292+L292+N292+P292+R292)/T292</f>
        <v>3.5118525021949078E-3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f>(I292+K292+M292+O292+Q292+S292)/U292</f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N323"/>
      <c r="BO323"/>
      <c r="BP323"/>
      <c r="BQ323"/>
      <c r="BR323"/>
      <c r="BS323"/>
      <c r="BT323"/>
      <c r="BU323"/>
      <c r="BV323"/>
      <c r="BW323"/>
      <c r="BX323"/>
      <c r="BY323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</row>
    <row r="324" spans="1:124" ht="13" x14ac:dyDescent="0.3">
      <c r="A324" s="38">
        <f>(P292+R292)/T292</f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f>(Q292+S292)/U292</f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 t="s">
        <v>62</v>
      </c>
      <c r="W324" s="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N324"/>
      <c r="BO324"/>
      <c r="BP324"/>
      <c r="BQ324"/>
      <c r="BR324"/>
      <c r="BS324"/>
      <c r="BT324"/>
      <c r="BU324"/>
      <c r="BV324"/>
      <c r="BW324"/>
      <c r="BX324"/>
      <c r="BY324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</row>
    <row r="325" spans="1:124" ht="13.5" thickBot="1" x14ac:dyDescent="0.35">
      <c r="V325" s="37" t="s">
        <v>63</v>
      </c>
      <c r="W325" s="4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N325"/>
      <c r="BO325"/>
      <c r="BP325"/>
      <c r="BQ325"/>
      <c r="BR325"/>
      <c r="BS325"/>
      <c r="BT325"/>
      <c r="BU325"/>
      <c r="BV325"/>
      <c r="BW325"/>
      <c r="BX325"/>
      <c r="BY325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</row>
    <row r="326" spans="1:124" ht="17" thickBot="1" x14ac:dyDescent="0.4">
      <c r="A326" s="271" t="str">
        <f>A1</f>
        <v>Comptages vitesse TV/PL à Montreuil</v>
      </c>
      <c r="B326" s="272"/>
      <c r="C326" s="272"/>
      <c r="D326" s="272"/>
      <c r="E326" s="272"/>
      <c r="F326" s="272"/>
      <c r="G326" s="272"/>
      <c r="H326" s="272"/>
      <c r="I326" s="272"/>
      <c r="J326" s="272"/>
      <c r="K326" s="272"/>
      <c r="L326" s="272"/>
      <c r="M326" s="272"/>
      <c r="N326" s="272"/>
      <c r="O326" s="272"/>
      <c r="P326" s="272"/>
      <c r="Q326" s="272"/>
      <c r="R326" s="272"/>
      <c r="S326" s="272"/>
      <c r="T326" s="272"/>
      <c r="U326" s="273"/>
      <c r="V326" s="37" t="s">
        <v>64</v>
      </c>
      <c r="W326" s="4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N326"/>
      <c r="BO326"/>
      <c r="BP326"/>
      <c r="BQ326"/>
      <c r="BR326"/>
      <c r="BS326"/>
      <c r="BT326"/>
      <c r="BU326"/>
      <c r="BV326"/>
      <c r="BW326"/>
      <c r="BX326"/>
      <c r="BY326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</row>
    <row r="327" spans="1:124" ht="7.15" customHeight="1" x14ac:dyDescent="0.35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37" t="s">
        <v>65</v>
      </c>
      <c r="W327" s="4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N327"/>
      <c r="BO327"/>
      <c r="BP327"/>
      <c r="BQ327"/>
      <c r="BR327"/>
      <c r="BS327"/>
      <c r="BT327"/>
      <c r="BU327"/>
      <c r="BV327"/>
      <c r="BW327"/>
      <c r="BX327"/>
      <c r="BY327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</row>
    <row r="328" spans="1:124" ht="13" x14ac:dyDescent="0.3">
      <c r="A328" s="4" t="s">
        <v>75</v>
      </c>
      <c r="E328" s="10" t="str">
        <f>BF5</f>
        <v>samedi 25 septembre 2021</v>
      </c>
      <c r="I328" s="4" t="str">
        <f>I3</f>
        <v>Entre</v>
      </c>
      <c r="J328" s="105" t="str">
        <f>J3</f>
        <v>Rue de Vincennes</v>
      </c>
      <c r="K328" s="4"/>
      <c r="L328" s="11"/>
      <c r="M328" s="4"/>
      <c r="N328" s="4"/>
      <c r="O328" s="4" t="str">
        <f>O3</f>
        <v>Et</v>
      </c>
      <c r="P328" s="61" t="str">
        <f>P3</f>
        <v>Rue de Mirabeau</v>
      </c>
      <c r="V328" s="37" t="s">
        <v>66</v>
      </c>
      <c r="W328" s="4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N328"/>
      <c r="BO328"/>
      <c r="BP328"/>
      <c r="BQ328"/>
      <c r="BR328"/>
      <c r="BS328"/>
      <c r="BT328"/>
      <c r="BU328"/>
      <c r="BV328"/>
      <c r="BW328"/>
      <c r="BX328"/>
      <c r="BY328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</row>
    <row r="329" spans="1:124" ht="13.5" thickBot="1" x14ac:dyDescent="0.35">
      <c r="A329" s="57" t="s">
        <v>4</v>
      </c>
      <c r="V329" s="37" t="s">
        <v>67</v>
      </c>
      <c r="W329" s="4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N329"/>
      <c r="BO329"/>
      <c r="BP329"/>
      <c r="BQ329"/>
      <c r="BR329"/>
      <c r="BS329"/>
      <c r="BT329"/>
      <c r="BU329"/>
      <c r="BV329"/>
      <c r="BW329"/>
      <c r="BX329"/>
      <c r="BY329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</row>
    <row r="330" spans="1:124" ht="13.5" thickTop="1" x14ac:dyDescent="0.3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4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N330"/>
      <c r="BO330"/>
      <c r="BP330"/>
      <c r="BQ330"/>
      <c r="BR330"/>
      <c r="BS330"/>
      <c r="BT330"/>
      <c r="BU330"/>
      <c r="BV330"/>
      <c r="BW330"/>
      <c r="BX330"/>
      <c r="BY330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</row>
    <row r="331" spans="1:124" ht="13.5" thickBot="1" x14ac:dyDescent="0.3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4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N331"/>
      <c r="BO331"/>
      <c r="BP331"/>
      <c r="BQ331"/>
      <c r="BR331"/>
      <c r="BS331"/>
      <c r="BT331"/>
      <c r="BU331"/>
      <c r="BV331"/>
      <c r="BW331"/>
      <c r="BX331"/>
      <c r="BY331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</row>
    <row r="332" spans="1:124" ht="14" thickTop="1" thickBot="1" x14ac:dyDescent="0.35">
      <c r="A332" s="25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  <c r="V332" s="37" t="s">
        <v>70</v>
      </c>
      <c r="W332" s="4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N332"/>
      <c r="BO332"/>
      <c r="BP332"/>
      <c r="BQ332"/>
      <c r="BR332"/>
      <c r="BS332"/>
      <c r="BT332"/>
      <c r="BU332"/>
      <c r="BV332"/>
      <c r="BW332"/>
      <c r="BX332"/>
      <c r="BY33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</row>
    <row r="333" spans="1:124" ht="13.5" thickTop="1" x14ac:dyDescent="0.3">
      <c r="A333" s="27" t="s">
        <v>29</v>
      </c>
      <c r="B333" s="195">
        <f t="shared" ref="B333:B343" si="484">X347</f>
        <v>8</v>
      </c>
      <c r="C333" s="201">
        <f t="shared" ref="C333:C343" si="485">AL347</f>
        <v>0</v>
      </c>
      <c r="D333" s="195">
        <f t="shared" ref="D333:D343" si="486">Y347</f>
        <v>11</v>
      </c>
      <c r="E333" s="201">
        <f t="shared" ref="E333:E343" si="487">AM347</f>
        <v>0</v>
      </c>
      <c r="F333" s="195">
        <f t="shared" ref="F333:F343" si="488">Z347</f>
        <v>1</v>
      </c>
      <c r="G333" s="201">
        <f t="shared" ref="G333:G343" si="489">AN347</f>
        <v>0</v>
      </c>
      <c r="H333" s="195">
        <f t="shared" ref="H333:H343" si="490">AA347</f>
        <v>0</v>
      </c>
      <c r="I333" s="201">
        <f t="shared" ref="I333:I343" si="491">AO347</f>
        <v>0</v>
      </c>
      <c r="J333" s="195">
        <f t="shared" ref="J333:J343" si="492">AB347</f>
        <v>0</v>
      </c>
      <c r="K333" s="201">
        <f t="shared" ref="K333:K343" si="493">AP347</f>
        <v>0</v>
      </c>
      <c r="L333" s="195">
        <f t="shared" ref="L333:L343" si="494">AC347</f>
        <v>0</v>
      </c>
      <c r="M333" s="201">
        <f t="shared" ref="M333:M343" si="495">AQ347</f>
        <v>0</v>
      </c>
      <c r="N333" s="195">
        <f t="shared" ref="N333:N343" si="496">AD347</f>
        <v>0</v>
      </c>
      <c r="O333" s="201">
        <f t="shared" ref="O333:O343" si="497">AR347</f>
        <v>0</v>
      </c>
      <c r="P333" s="195">
        <f t="shared" ref="P333:P343" si="498">AE347</f>
        <v>0</v>
      </c>
      <c r="Q333" s="201">
        <f t="shared" ref="Q333:Q343" si="499">AS347</f>
        <v>0</v>
      </c>
      <c r="R333" s="195">
        <f t="shared" ref="R333:R343" si="500">SUM(AF347:AI347)</f>
        <v>0</v>
      </c>
      <c r="S333" s="201">
        <f t="shared" ref="S333:S343" si="501">SUM(AT347:AW347)</f>
        <v>0</v>
      </c>
      <c r="T333" s="195">
        <f t="shared" ref="T333:T348" si="502">SUM(B333,D333,F333,H333,J333,L333,N333,P333,R333,)</f>
        <v>20</v>
      </c>
      <c r="U333" s="201">
        <f t="shared" ref="U333:U348" si="503">SUM(C333,E333,G333,I333,K333,M333,O333,Q333,S333)</f>
        <v>0</v>
      </c>
      <c r="V333" s="40"/>
      <c r="AX333" s="3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N333"/>
      <c r="BO333"/>
      <c r="BP333"/>
      <c r="BQ333"/>
      <c r="BR333"/>
      <c r="BS333"/>
      <c r="BT333"/>
      <c r="BU333"/>
      <c r="BV333"/>
      <c r="BW333"/>
      <c r="BX333"/>
      <c r="BY333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</row>
    <row r="334" spans="1:124" ht="13" x14ac:dyDescent="0.3">
      <c r="A334" s="27" t="s">
        <v>30</v>
      </c>
      <c r="B334" s="195">
        <f t="shared" si="484"/>
        <v>10</v>
      </c>
      <c r="C334" s="201">
        <f t="shared" si="485"/>
        <v>0</v>
      </c>
      <c r="D334" s="195">
        <f t="shared" si="486"/>
        <v>5</v>
      </c>
      <c r="E334" s="201">
        <f t="shared" si="487"/>
        <v>0</v>
      </c>
      <c r="F334" s="195">
        <f t="shared" si="488"/>
        <v>0</v>
      </c>
      <c r="G334" s="201">
        <f t="shared" si="489"/>
        <v>0</v>
      </c>
      <c r="H334" s="195">
        <f t="shared" si="490"/>
        <v>0</v>
      </c>
      <c r="I334" s="201">
        <f t="shared" si="491"/>
        <v>0</v>
      </c>
      <c r="J334" s="195">
        <f t="shared" si="492"/>
        <v>0</v>
      </c>
      <c r="K334" s="201">
        <f t="shared" si="493"/>
        <v>0</v>
      </c>
      <c r="L334" s="195">
        <f t="shared" si="494"/>
        <v>0</v>
      </c>
      <c r="M334" s="201">
        <f t="shared" si="495"/>
        <v>0</v>
      </c>
      <c r="N334" s="195">
        <f t="shared" si="496"/>
        <v>0</v>
      </c>
      <c r="O334" s="201">
        <f t="shared" si="497"/>
        <v>0</v>
      </c>
      <c r="P334" s="195">
        <f t="shared" si="498"/>
        <v>0</v>
      </c>
      <c r="Q334" s="201">
        <f t="shared" si="499"/>
        <v>0</v>
      </c>
      <c r="R334" s="195">
        <f t="shared" si="500"/>
        <v>0</v>
      </c>
      <c r="S334" s="201">
        <f t="shared" si="501"/>
        <v>0</v>
      </c>
      <c r="T334" s="195">
        <f t="shared" si="502"/>
        <v>15</v>
      </c>
      <c r="U334" s="201">
        <f t="shared" si="503"/>
        <v>0</v>
      </c>
      <c r="V334" s="40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3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N334"/>
      <c r="BO334"/>
      <c r="BP334"/>
      <c r="BQ334"/>
      <c r="BR334"/>
      <c r="BS334"/>
      <c r="BT334"/>
      <c r="BU334"/>
      <c r="BV334"/>
      <c r="BW334"/>
      <c r="BX334"/>
      <c r="BY334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</row>
    <row r="335" spans="1:124" ht="13" x14ac:dyDescent="0.3">
      <c r="A335" s="27" t="s">
        <v>31</v>
      </c>
      <c r="B335" s="195">
        <f t="shared" si="484"/>
        <v>6</v>
      </c>
      <c r="C335" s="201">
        <f t="shared" si="485"/>
        <v>1</v>
      </c>
      <c r="D335" s="195">
        <f t="shared" si="486"/>
        <v>2</v>
      </c>
      <c r="E335" s="201">
        <f t="shared" si="487"/>
        <v>0</v>
      </c>
      <c r="F335" s="195">
        <f t="shared" si="488"/>
        <v>0</v>
      </c>
      <c r="G335" s="201">
        <f t="shared" si="489"/>
        <v>0</v>
      </c>
      <c r="H335" s="195">
        <f t="shared" si="490"/>
        <v>0</v>
      </c>
      <c r="I335" s="201">
        <f t="shared" si="491"/>
        <v>0</v>
      </c>
      <c r="J335" s="195">
        <f t="shared" si="492"/>
        <v>0</v>
      </c>
      <c r="K335" s="201">
        <f t="shared" si="493"/>
        <v>0</v>
      </c>
      <c r="L335" s="195">
        <f t="shared" si="494"/>
        <v>0</v>
      </c>
      <c r="M335" s="201">
        <f t="shared" si="495"/>
        <v>0</v>
      </c>
      <c r="N335" s="195">
        <f t="shared" si="496"/>
        <v>0</v>
      </c>
      <c r="O335" s="201">
        <f t="shared" si="497"/>
        <v>0</v>
      </c>
      <c r="P335" s="195">
        <f t="shared" si="498"/>
        <v>0</v>
      </c>
      <c r="Q335" s="201">
        <f t="shared" si="499"/>
        <v>0</v>
      </c>
      <c r="R335" s="195">
        <f t="shared" si="500"/>
        <v>0</v>
      </c>
      <c r="S335" s="201">
        <f t="shared" si="501"/>
        <v>0</v>
      </c>
      <c r="T335" s="195">
        <f t="shared" si="502"/>
        <v>8</v>
      </c>
      <c r="U335" s="201">
        <f t="shared" si="503"/>
        <v>1</v>
      </c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N335"/>
      <c r="BO335"/>
      <c r="BP335"/>
      <c r="BQ335"/>
      <c r="BR335"/>
      <c r="BS335"/>
      <c r="BT335"/>
      <c r="BU335"/>
      <c r="BV335"/>
      <c r="BW335"/>
      <c r="BX335"/>
      <c r="BY335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</row>
    <row r="336" spans="1:124" ht="13" x14ac:dyDescent="0.3">
      <c r="A336" s="27" t="s">
        <v>32</v>
      </c>
      <c r="B336" s="195">
        <f t="shared" si="484"/>
        <v>2</v>
      </c>
      <c r="C336" s="201">
        <f t="shared" si="485"/>
        <v>0</v>
      </c>
      <c r="D336" s="195">
        <f t="shared" si="486"/>
        <v>1</v>
      </c>
      <c r="E336" s="201">
        <f t="shared" si="487"/>
        <v>0</v>
      </c>
      <c r="F336" s="195">
        <f t="shared" si="488"/>
        <v>0</v>
      </c>
      <c r="G336" s="201">
        <f t="shared" si="489"/>
        <v>0</v>
      </c>
      <c r="H336" s="195">
        <f t="shared" si="490"/>
        <v>0</v>
      </c>
      <c r="I336" s="201">
        <f t="shared" si="491"/>
        <v>0</v>
      </c>
      <c r="J336" s="195">
        <f t="shared" si="492"/>
        <v>0</v>
      </c>
      <c r="K336" s="201">
        <f t="shared" si="493"/>
        <v>0</v>
      </c>
      <c r="L336" s="195">
        <f t="shared" si="494"/>
        <v>0</v>
      </c>
      <c r="M336" s="201">
        <f t="shared" si="495"/>
        <v>0</v>
      </c>
      <c r="N336" s="195">
        <f t="shared" si="496"/>
        <v>0</v>
      </c>
      <c r="O336" s="201">
        <f t="shared" si="497"/>
        <v>0</v>
      </c>
      <c r="P336" s="195">
        <f t="shared" si="498"/>
        <v>0</v>
      </c>
      <c r="Q336" s="201">
        <f t="shared" si="499"/>
        <v>0</v>
      </c>
      <c r="R336" s="195">
        <f t="shared" si="500"/>
        <v>0</v>
      </c>
      <c r="S336" s="201">
        <f t="shared" si="501"/>
        <v>0</v>
      </c>
      <c r="T336" s="195">
        <f t="shared" si="502"/>
        <v>3</v>
      </c>
      <c r="U336" s="201">
        <f t="shared" si="503"/>
        <v>0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N336"/>
      <c r="BO336"/>
      <c r="BP336"/>
      <c r="BQ336"/>
      <c r="BR336"/>
      <c r="BS336"/>
      <c r="BT336"/>
      <c r="BU336"/>
      <c r="BV336"/>
      <c r="BW336"/>
      <c r="BX336"/>
      <c r="BY336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</row>
    <row r="337" spans="1:124" ht="13" x14ac:dyDescent="0.3">
      <c r="A337" s="27" t="s">
        <v>33</v>
      </c>
      <c r="B337" s="195">
        <f t="shared" si="484"/>
        <v>2</v>
      </c>
      <c r="C337" s="201">
        <f t="shared" si="485"/>
        <v>0</v>
      </c>
      <c r="D337" s="195">
        <f t="shared" si="486"/>
        <v>1</v>
      </c>
      <c r="E337" s="201">
        <f t="shared" si="487"/>
        <v>0</v>
      </c>
      <c r="F337" s="195">
        <f t="shared" si="488"/>
        <v>1</v>
      </c>
      <c r="G337" s="201">
        <f t="shared" si="489"/>
        <v>0</v>
      </c>
      <c r="H337" s="195">
        <f t="shared" si="490"/>
        <v>0</v>
      </c>
      <c r="I337" s="201">
        <f t="shared" si="491"/>
        <v>0</v>
      </c>
      <c r="J337" s="195">
        <f t="shared" si="492"/>
        <v>0</v>
      </c>
      <c r="K337" s="201">
        <f t="shared" si="493"/>
        <v>0</v>
      </c>
      <c r="L337" s="195">
        <f t="shared" si="494"/>
        <v>0</v>
      </c>
      <c r="M337" s="201">
        <f t="shared" si="495"/>
        <v>0</v>
      </c>
      <c r="N337" s="195">
        <f t="shared" si="496"/>
        <v>0</v>
      </c>
      <c r="O337" s="201">
        <f t="shared" si="497"/>
        <v>0</v>
      </c>
      <c r="P337" s="195">
        <f t="shared" si="498"/>
        <v>0</v>
      </c>
      <c r="Q337" s="201">
        <f t="shared" si="499"/>
        <v>0</v>
      </c>
      <c r="R337" s="195">
        <f t="shared" si="500"/>
        <v>0</v>
      </c>
      <c r="S337" s="201">
        <f t="shared" si="501"/>
        <v>0</v>
      </c>
      <c r="T337" s="195">
        <f t="shared" si="502"/>
        <v>4</v>
      </c>
      <c r="U337" s="201">
        <f t="shared" si="503"/>
        <v>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N337"/>
      <c r="BO337"/>
      <c r="BP337"/>
      <c r="BQ337"/>
      <c r="BR337"/>
      <c r="BS337"/>
      <c r="BT337"/>
      <c r="BU337"/>
      <c r="BV337"/>
      <c r="BW337"/>
      <c r="BX337"/>
      <c r="BY337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</row>
    <row r="338" spans="1:124" ht="13" x14ac:dyDescent="0.3">
      <c r="A338" s="27" t="s">
        <v>34</v>
      </c>
      <c r="B338" s="195">
        <f t="shared" si="484"/>
        <v>0</v>
      </c>
      <c r="C338" s="201">
        <f t="shared" si="485"/>
        <v>0</v>
      </c>
      <c r="D338" s="195">
        <f t="shared" si="486"/>
        <v>1</v>
      </c>
      <c r="E338" s="201">
        <f t="shared" si="487"/>
        <v>0</v>
      </c>
      <c r="F338" s="195">
        <f t="shared" si="488"/>
        <v>0</v>
      </c>
      <c r="G338" s="201">
        <f t="shared" si="489"/>
        <v>0</v>
      </c>
      <c r="H338" s="195">
        <f t="shared" si="490"/>
        <v>0</v>
      </c>
      <c r="I338" s="201">
        <f t="shared" si="491"/>
        <v>0</v>
      </c>
      <c r="J338" s="195">
        <f t="shared" si="492"/>
        <v>0</v>
      </c>
      <c r="K338" s="201">
        <f t="shared" si="493"/>
        <v>0</v>
      </c>
      <c r="L338" s="195">
        <f t="shared" si="494"/>
        <v>0</v>
      </c>
      <c r="M338" s="201">
        <f t="shared" si="495"/>
        <v>0</v>
      </c>
      <c r="N338" s="195">
        <f t="shared" si="496"/>
        <v>0</v>
      </c>
      <c r="O338" s="201">
        <f t="shared" si="497"/>
        <v>0</v>
      </c>
      <c r="P338" s="195">
        <f t="shared" si="498"/>
        <v>0</v>
      </c>
      <c r="Q338" s="201">
        <f t="shared" si="499"/>
        <v>0</v>
      </c>
      <c r="R338" s="195">
        <f t="shared" si="500"/>
        <v>0</v>
      </c>
      <c r="S338" s="201">
        <f t="shared" si="501"/>
        <v>0</v>
      </c>
      <c r="T338" s="195">
        <f t="shared" si="502"/>
        <v>1</v>
      </c>
      <c r="U338" s="201">
        <f t="shared" si="503"/>
        <v>0</v>
      </c>
      <c r="X338" s="3" t="s">
        <v>0</v>
      </c>
      <c r="AA338" s="4"/>
      <c r="AB338" s="4"/>
      <c r="AC338" s="4"/>
      <c r="AD338" s="4"/>
      <c r="AE338" s="5" t="s">
        <v>1</v>
      </c>
      <c r="AG338" s="4"/>
      <c r="AK338" s="4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N338"/>
      <c r="BO338"/>
      <c r="BP338"/>
      <c r="BQ338"/>
      <c r="BR338"/>
      <c r="BS338"/>
      <c r="BT338"/>
      <c r="BU338"/>
      <c r="BV338"/>
      <c r="BW338"/>
      <c r="BX338"/>
      <c r="BY338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</row>
    <row r="339" spans="1:124" ht="15.5" x14ac:dyDescent="0.35">
      <c r="A339" s="27" t="s">
        <v>35</v>
      </c>
      <c r="B339" s="195">
        <f t="shared" si="484"/>
        <v>4</v>
      </c>
      <c r="C339" s="201">
        <f t="shared" si="485"/>
        <v>0</v>
      </c>
      <c r="D339" s="195">
        <f t="shared" si="486"/>
        <v>1</v>
      </c>
      <c r="E339" s="201">
        <f t="shared" si="487"/>
        <v>0</v>
      </c>
      <c r="F339" s="195">
        <f t="shared" si="488"/>
        <v>3</v>
      </c>
      <c r="G339" s="201">
        <f t="shared" si="489"/>
        <v>0</v>
      </c>
      <c r="H339" s="195">
        <f t="shared" si="490"/>
        <v>0</v>
      </c>
      <c r="I339" s="201">
        <f t="shared" si="491"/>
        <v>0</v>
      </c>
      <c r="J339" s="195">
        <f t="shared" si="492"/>
        <v>0</v>
      </c>
      <c r="K339" s="201">
        <f t="shared" si="493"/>
        <v>0</v>
      </c>
      <c r="L339" s="195">
        <f t="shared" si="494"/>
        <v>0</v>
      </c>
      <c r="M339" s="201">
        <f t="shared" si="495"/>
        <v>0</v>
      </c>
      <c r="N339" s="195">
        <f t="shared" si="496"/>
        <v>0</v>
      </c>
      <c r="O339" s="201">
        <f t="shared" si="497"/>
        <v>0</v>
      </c>
      <c r="P339" s="195">
        <f t="shared" si="498"/>
        <v>0</v>
      </c>
      <c r="Q339" s="201">
        <f t="shared" si="499"/>
        <v>0</v>
      </c>
      <c r="R339" s="195">
        <f t="shared" si="500"/>
        <v>0</v>
      </c>
      <c r="S339" s="201">
        <f t="shared" si="501"/>
        <v>0</v>
      </c>
      <c r="T339" s="195">
        <f t="shared" si="502"/>
        <v>8</v>
      </c>
      <c r="U339" s="201">
        <f t="shared" si="503"/>
        <v>0</v>
      </c>
      <c r="V339" s="8"/>
      <c r="W339" s="9"/>
      <c r="X339" s="3" t="s">
        <v>2</v>
      </c>
      <c r="Y339" s="9"/>
      <c r="Z339" s="9"/>
      <c r="AA339" s="4"/>
      <c r="AB339" s="4"/>
      <c r="AC339" s="4"/>
      <c r="AD339" s="4"/>
      <c r="AE339" s="5" t="s">
        <v>3</v>
      </c>
      <c r="AF339" s="9"/>
      <c r="AG339" s="4"/>
      <c r="AH339" s="9"/>
      <c r="AI339" s="9"/>
      <c r="AJ339" s="9"/>
      <c r="AK339" s="4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N339"/>
      <c r="BO339"/>
      <c r="BP339"/>
      <c r="BQ339"/>
      <c r="BR339"/>
      <c r="BS339"/>
      <c r="BT339"/>
      <c r="BU339"/>
      <c r="BV339"/>
      <c r="BW339"/>
      <c r="BX339"/>
      <c r="BY339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</row>
    <row r="340" spans="1:124" ht="13" x14ac:dyDescent="0.3">
      <c r="A340" s="27" t="s">
        <v>36</v>
      </c>
      <c r="B340" s="195">
        <f t="shared" si="484"/>
        <v>4</v>
      </c>
      <c r="C340" s="201">
        <f t="shared" si="485"/>
        <v>1</v>
      </c>
      <c r="D340" s="195">
        <f t="shared" si="486"/>
        <v>8</v>
      </c>
      <c r="E340" s="201">
        <f t="shared" si="487"/>
        <v>0</v>
      </c>
      <c r="F340" s="195">
        <f t="shared" si="488"/>
        <v>2</v>
      </c>
      <c r="G340" s="201">
        <f t="shared" si="489"/>
        <v>0</v>
      </c>
      <c r="H340" s="195">
        <f t="shared" si="490"/>
        <v>0</v>
      </c>
      <c r="I340" s="201">
        <f t="shared" si="491"/>
        <v>0</v>
      </c>
      <c r="J340" s="195">
        <f t="shared" si="492"/>
        <v>0</v>
      </c>
      <c r="K340" s="201">
        <f t="shared" si="493"/>
        <v>0</v>
      </c>
      <c r="L340" s="195">
        <f t="shared" si="494"/>
        <v>0</v>
      </c>
      <c r="M340" s="201">
        <f t="shared" si="495"/>
        <v>0</v>
      </c>
      <c r="N340" s="195">
        <f t="shared" si="496"/>
        <v>0</v>
      </c>
      <c r="O340" s="201">
        <f t="shared" si="497"/>
        <v>0</v>
      </c>
      <c r="P340" s="195">
        <f t="shared" si="498"/>
        <v>0</v>
      </c>
      <c r="Q340" s="201">
        <f t="shared" si="499"/>
        <v>0</v>
      </c>
      <c r="R340" s="195">
        <f t="shared" si="500"/>
        <v>0</v>
      </c>
      <c r="S340" s="201">
        <f t="shared" si="501"/>
        <v>0</v>
      </c>
      <c r="T340" s="195">
        <f t="shared" si="502"/>
        <v>14</v>
      </c>
      <c r="U340" s="201">
        <f t="shared" si="503"/>
        <v>1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N340"/>
      <c r="BO340"/>
      <c r="BP340"/>
      <c r="BQ340"/>
      <c r="BR340"/>
      <c r="BS340"/>
      <c r="BT340"/>
      <c r="BU340"/>
      <c r="BV340"/>
      <c r="BW340"/>
      <c r="BX340"/>
      <c r="BY340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</row>
    <row r="341" spans="1:124" ht="13" x14ac:dyDescent="0.3">
      <c r="A341" s="27" t="s">
        <v>37</v>
      </c>
      <c r="B341" s="195">
        <f t="shared" si="484"/>
        <v>8</v>
      </c>
      <c r="C341" s="201">
        <f t="shared" si="485"/>
        <v>1</v>
      </c>
      <c r="D341" s="195">
        <f t="shared" si="486"/>
        <v>8</v>
      </c>
      <c r="E341" s="201">
        <f t="shared" si="487"/>
        <v>0</v>
      </c>
      <c r="F341" s="195">
        <f t="shared" si="488"/>
        <v>3</v>
      </c>
      <c r="G341" s="201">
        <f t="shared" si="489"/>
        <v>0</v>
      </c>
      <c r="H341" s="195">
        <f t="shared" si="490"/>
        <v>0</v>
      </c>
      <c r="I341" s="201">
        <f t="shared" si="491"/>
        <v>0</v>
      </c>
      <c r="J341" s="195">
        <f t="shared" si="492"/>
        <v>0</v>
      </c>
      <c r="K341" s="201">
        <f t="shared" si="493"/>
        <v>0</v>
      </c>
      <c r="L341" s="195">
        <f t="shared" si="494"/>
        <v>0</v>
      </c>
      <c r="M341" s="201">
        <f t="shared" si="495"/>
        <v>0</v>
      </c>
      <c r="N341" s="195">
        <f t="shared" si="496"/>
        <v>0</v>
      </c>
      <c r="O341" s="201">
        <f t="shared" si="497"/>
        <v>0</v>
      </c>
      <c r="P341" s="195">
        <f t="shared" si="498"/>
        <v>0</v>
      </c>
      <c r="Q341" s="201">
        <f t="shared" si="499"/>
        <v>0</v>
      </c>
      <c r="R341" s="195">
        <f t="shared" si="500"/>
        <v>0</v>
      </c>
      <c r="S341" s="201">
        <f t="shared" si="501"/>
        <v>0</v>
      </c>
      <c r="T341" s="195">
        <f t="shared" si="502"/>
        <v>19</v>
      </c>
      <c r="U341" s="201">
        <f t="shared" si="503"/>
        <v>1</v>
      </c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N341"/>
      <c r="BO341"/>
      <c r="BP341"/>
      <c r="BQ341"/>
      <c r="BR341"/>
      <c r="BS341"/>
      <c r="BT341"/>
      <c r="BU341"/>
      <c r="BV341"/>
      <c r="BW341"/>
      <c r="BX341"/>
      <c r="BY341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</row>
    <row r="342" spans="1:124" ht="13" x14ac:dyDescent="0.3">
      <c r="A342" s="27" t="s">
        <v>38</v>
      </c>
      <c r="B342" s="195">
        <f t="shared" si="484"/>
        <v>12</v>
      </c>
      <c r="C342" s="201">
        <f t="shared" si="485"/>
        <v>0</v>
      </c>
      <c r="D342" s="195">
        <f t="shared" si="486"/>
        <v>12</v>
      </c>
      <c r="E342" s="201">
        <f t="shared" si="487"/>
        <v>0</v>
      </c>
      <c r="F342" s="195">
        <f t="shared" si="488"/>
        <v>1</v>
      </c>
      <c r="G342" s="201">
        <f t="shared" si="489"/>
        <v>0</v>
      </c>
      <c r="H342" s="195">
        <f t="shared" si="490"/>
        <v>0</v>
      </c>
      <c r="I342" s="201">
        <f t="shared" si="491"/>
        <v>0</v>
      </c>
      <c r="J342" s="195">
        <f t="shared" si="492"/>
        <v>0</v>
      </c>
      <c r="K342" s="201">
        <f t="shared" si="493"/>
        <v>0</v>
      </c>
      <c r="L342" s="195">
        <f t="shared" si="494"/>
        <v>0</v>
      </c>
      <c r="M342" s="201">
        <f t="shared" si="495"/>
        <v>0</v>
      </c>
      <c r="N342" s="195">
        <f t="shared" si="496"/>
        <v>0</v>
      </c>
      <c r="O342" s="201">
        <f t="shared" si="497"/>
        <v>0</v>
      </c>
      <c r="P342" s="195">
        <f t="shared" si="498"/>
        <v>0</v>
      </c>
      <c r="Q342" s="201">
        <f t="shared" si="499"/>
        <v>0</v>
      </c>
      <c r="R342" s="195">
        <f t="shared" si="500"/>
        <v>0</v>
      </c>
      <c r="S342" s="201">
        <f t="shared" si="501"/>
        <v>0</v>
      </c>
      <c r="T342" s="195">
        <f t="shared" si="502"/>
        <v>25</v>
      </c>
      <c r="U342" s="201">
        <f t="shared" si="503"/>
        <v>0</v>
      </c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N342"/>
      <c r="BO342"/>
      <c r="BP342"/>
      <c r="BQ342"/>
      <c r="BR342"/>
      <c r="BS342"/>
      <c r="BT342"/>
      <c r="BU342"/>
      <c r="BV342"/>
      <c r="BW342"/>
      <c r="BX342"/>
      <c r="BY34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</row>
    <row r="343" spans="1:124" ht="13" x14ac:dyDescent="0.3">
      <c r="A343" s="27" t="s">
        <v>39</v>
      </c>
      <c r="B343" s="195">
        <f t="shared" si="484"/>
        <v>33</v>
      </c>
      <c r="C343" s="201">
        <f t="shared" si="485"/>
        <v>1</v>
      </c>
      <c r="D343" s="195">
        <f t="shared" si="486"/>
        <v>21</v>
      </c>
      <c r="E343" s="201">
        <f t="shared" si="487"/>
        <v>0</v>
      </c>
      <c r="F343" s="195">
        <f t="shared" si="488"/>
        <v>3</v>
      </c>
      <c r="G343" s="201">
        <f t="shared" si="489"/>
        <v>0</v>
      </c>
      <c r="H343" s="195">
        <f t="shared" si="490"/>
        <v>0</v>
      </c>
      <c r="I343" s="201">
        <f t="shared" si="491"/>
        <v>0</v>
      </c>
      <c r="J343" s="195">
        <f t="shared" si="492"/>
        <v>0</v>
      </c>
      <c r="K343" s="201">
        <f t="shared" si="493"/>
        <v>0</v>
      </c>
      <c r="L343" s="195">
        <f t="shared" si="494"/>
        <v>0</v>
      </c>
      <c r="M343" s="201">
        <f t="shared" si="495"/>
        <v>0</v>
      </c>
      <c r="N343" s="195">
        <f t="shared" si="496"/>
        <v>0</v>
      </c>
      <c r="O343" s="201">
        <f t="shared" si="497"/>
        <v>0</v>
      </c>
      <c r="P343" s="195">
        <f t="shared" si="498"/>
        <v>0</v>
      </c>
      <c r="Q343" s="201">
        <f t="shared" si="499"/>
        <v>0</v>
      </c>
      <c r="R343" s="195">
        <f t="shared" si="500"/>
        <v>0</v>
      </c>
      <c r="S343" s="201">
        <f t="shared" si="501"/>
        <v>0</v>
      </c>
      <c r="T343" s="195">
        <f t="shared" si="502"/>
        <v>57</v>
      </c>
      <c r="U343" s="201">
        <f t="shared" si="503"/>
        <v>1</v>
      </c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N343"/>
      <c r="BO343"/>
      <c r="BP343"/>
      <c r="BQ343"/>
      <c r="BR343"/>
      <c r="BS343"/>
      <c r="BT343"/>
      <c r="BU343"/>
      <c r="BV343"/>
      <c r="BW343"/>
      <c r="BX343"/>
      <c r="BY343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</row>
    <row r="344" spans="1:124" ht="13" x14ac:dyDescent="0.3">
      <c r="A344" s="27" t="s">
        <v>40</v>
      </c>
      <c r="B344" s="195">
        <f t="shared" ref="B344:B356" si="504">X359</f>
        <v>23</v>
      </c>
      <c r="C344" s="201">
        <f t="shared" ref="C344:C356" si="505">AL359</f>
        <v>1</v>
      </c>
      <c r="D344" s="195">
        <f t="shared" ref="D344:D356" si="506">Y359</f>
        <v>32</v>
      </c>
      <c r="E344" s="201">
        <f t="shared" ref="E344:E356" si="507">AM359</f>
        <v>0</v>
      </c>
      <c r="F344" s="195">
        <f t="shared" ref="F344:F356" si="508">Z359</f>
        <v>2</v>
      </c>
      <c r="G344" s="201">
        <f t="shared" ref="G344:G356" si="509">AN359</f>
        <v>0</v>
      </c>
      <c r="H344" s="195">
        <f t="shared" ref="H344:H356" si="510">AA359</f>
        <v>0</v>
      </c>
      <c r="I344" s="201">
        <f t="shared" ref="I344:I356" si="511">AO359</f>
        <v>0</v>
      </c>
      <c r="J344" s="195">
        <f t="shared" ref="J344:J356" si="512">AB359</f>
        <v>0</v>
      </c>
      <c r="K344" s="201">
        <f t="shared" ref="K344:K356" si="513">AP359</f>
        <v>0</v>
      </c>
      <c r="L344" s="195">
        <f t="shared" ref="L344:L356" si="514">AC359</f>
        <v>0</v>
      </c>
      <c r="M344" s="201">
        <f t="shared" ref="M344:M356" si="515">AQ359</f>
        <v>0</v>
      </c>
      <c r="N344" s="195">
        <f t="shared" ref="N344:N356" si="516">AD359</f>
        <v>0</v>
      </c>
      <c r="O344" s="201">
        <f t="shared" ref="O344:O356" si="517">AR359</f>
        <v>0</v>
      </c>
      <c r="P344" s="195">
        <f t="shared" ref="P344:P356" si="518">AE359</f>
        <v>0</v>
      </c>
      <c r="Q344" s="201">
        <f t="shared" ref="Q344:Q356" si="519">AS359</f>
        <v>0</v>
      </c>
      <c r="R344" s="195">
        <f t="shared" ref="R344:R356" si="520">SUM(AF359:AI359)</f>
        <v>0</v>
      </c>
      <c r="S344" s="201">
        <f t="shared" ref="S344:S356" si="521">SUM(AT359:AW359)</f>
        <v>0</v>
      </c>
      <c r="T344" s="195">
        <f t="shared" si="502"/>
        <v>57</v>
      </c>
      <c r="U344" s="201">
        <f t="shared" si="503"/>
        <v>1</v>
      </c>
      <c r="V344" s="26"/>
      <c r="W344" s="4"/>
      <c r="X344" s="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N344"/>
      <c r="BO344"/>
      <c r="BP344"/>
      <c r="BQ344"/>
      <c r="BR344"/>
      <c r="BS344"/>
      <c r="BT344"/>
      <c r="BU344"/>
      <c r="BV344"/>
      <c r="BW344"/>
      <c r="BX344"/>
      <c r="BY344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</row>
    <row r="345" spans="1:124" ht="13" x14ac:dyDescent="0.3">
      <c r="A345" s="27" t="s">
        <v>41</v>
      </c>
      <c r="B345" s="195">
        <f t="shared" si="504"/>
        <v>24</v>
      </c>
      <c r="C345" s="201">
        <f t="shared" si="505"/>
        <v>0</v>
      </c>
      <c r="D345" s="195">
        <f t="shared" si="506"/>
        <v>33</v>
      </c>
      <c r="E345" s="201">
        <f t="shared" si="507"/>
        <v>0</v>
      </c>
      <c r="F345" s="195">
        <f t="shared" si="508"/>
        <v>2</v>
      </c>
      <c r="G345" s="201">
        <f t="shared" si="509"/>
        <v>0</v>
      </c>
      <c r="H345" s="195">
        <f t="shared" si="510"/>
        <v>0</v>
      </c>
      <c r="I345" s="201">
        <f t="shared" si="511"/>
        <v>0</v>
      </c>
      <c r="J345" s="195">
        <f t="shared" si="512"/>
        <v>0</v>
      </c>
      <c r="K345" s="201">
        <f t="shared" si="513"/>
        <v>0</v>
      </c>
      <c r="L345" s="195">
        <f t="shared" si="514"/>
        <v>0</v>
      </c>
      <c r="M345" s="201">
        <f t="shared" si="515"/>
        <v>0</v>
      </c>
      <c r="N345" s="195">
        <f t="shared" si="516"/>
        <v>0</v>
      </c>
      <c r="O345" s="201">
        <f t="shared" si="517"/>
        <v>0</v>
      </c>
      <c r="P345" s="195">
        <f t="shared" si="518"/>
        <v>0</v>
      </c>
      <c r="Q345" s="201">
        <f t="shared" si="519"/>
        <v>0</v>
      </c>
      <c r="R345" s="195">
        <f t="shared" si="520"/>
        <v>0</v>
      </c>
      <c r="S345" s="201">
        <f t="shared" si="521"/>
        <v>0</v>
      </c>
      <c r="T345" s="195">
        <f t="shared" si="502"/>
        <v>59</v>
      </c>
      <c r="U345" s="201">
        <f>SUM(C345,E345,G345,I345,K345,M345,O345,Q345,S345)</f>
        <v>0</v>
      </c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N345"/>
      <c r="BO345"/>
      <c r="BP345"/>
      <c r="BQ345"/>
      <c r="BR345"/>
      <c r="BS345"/>
      <c r="BT345"/>
      <c r="BU345"/>
      <c r="BV345"/>
      <c r="BW345"/>
      <c r="BX345"/>
      <c r="BY345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1:124" ht="13" x14ac:dyDescent="0.3">
      <c r="A346" s="27" t="s">
        <v>42</v>
      </c>
      <c r="B346" s="195">
        <f t="shared" si="504"/>
        <v>27</v>
      </c>
      <c r="C346" s="201">
        <f t="shared" si="505"/>
        <v>1</v>
      </c>
      <c r="D346" s="195">
        <f t="shared" si="506"/>
        <v>31</v>
      </c>
      <c r="E346" s="201">
        <f t="shared" si="507"/>
        <v>0</v>
      </c>
      <c r="F346" s="195">
        <f t="shared" si="508"/>
        <v>1</v>
      </c>
      <c r="G346" s="201">
        <f t="shared" si="509"/>
        <v>0</v>
      </c>
      <c r="H346" s="195">
        <f t="shared" si="510"/>
        <v>0</v>
      </c>
      <c r="I346" s="201">
        <f t="shared" si="511"/>
        <v>0</v>
      </c>
      <c r="J346" s="195">
        <f t="shared" si="512"/>
        <v>0</v>
      </c>
      <c r="K346" s="201">
        <f t="shared" si="513"/>
        <v>0</v>
      </c>
      <c r="L346" s="195">
        <f t="shared" si="514"/>
        <v>0</v>
      </c>
      <c r="M346" s="201">
        <f t="shared" si="515"/>
        <v>0</v>
      </c>
      <c r="N346" s="195">
        <f t="shared" si="516"/>
        <v>0</v>
      </c>
      <c r="O346" s="201">
        <f t="shared" si="517"/>
        <v>0</v>
      </c>
      <c r="P346" s="195">
        <f t="shared" si="518"/>
        <v>0</v>
      </c>
      <c r="Q346" s="201">
        <f t="shared" si="519"/>
        <v>0</v>
      </c>
      <c r="R346" s="195">
        <f t="shared" si="520"/>
        <v>0</v>
      </c>
      <c r="S346" s="201">
        <f t="shared" si="521"/>
        <v>0</v>
      </c>
      <c r="T346" s="195">
        <f t="shared" si="502"/>
        <v>59</v>
      </c>
      <c r="U346" s="201">
        <f t="shared" si="503"/>
        <v>1</v>
      </c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N346"/>
      <c r="BO346"/>
      <c r="BP346"/>
      <c r="BQ346"/>
      <c r="BR346"/>
      <c r="BS346"/>
      <c r="BT346"/>
      <c r="BU346"/>
      <c r="BV346"/>
      <c r="BW346"/>
      <c r="BX346"/>
      <c r="BY346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1:124" ht="13" x14ac:dyDescent="0.3">
      <c r="A347" s="27" t="s">
        <v>43</v>
      </c>
      <c r="B347" s="195">
        <f t="shared" si="504"/>
        <v>34</v>
      </c>
      <c r="C347" s="201">
        <f t="shared" si="505"/>
        <v>0</v>
      </c>
      <c r="D347" s="195">
        <f t="shared" si="506"/>
        <v>21</v>
      </c>
      <c r="E347" s="201">
        <f t="shared" si="507"/>
        <v>0</v>
      </c>
      <c r="F347" s="195">
        <f t="shared" si="508"/>
        <v>0</v>
      </c>
      <c r="G347" s="201">
        <f t="shared" si="509"/>
        <v>0</v>
      </c>
      <c r="H347" s="195">
        <f t="shared" si="510"/>
        <v>0</v>
      </c>
      <c r="I347" s="201">
        <f t="shared" si="511"/>
        <v>0</v>
      </c>
      <c r="J347" s="195">
        <f t="shared" si="512"/>
        <v>0</v>
      </c>
      <c r="K347" s="201">
        <f t="shared" si="513"/>
        <v>0</v>
      </c>
      <c r="L347" s="195">
        <f t="shared" si="514"/>
        <v>0</v>
      </c>
      <c r="M347" s="201">
        <f t="shared" si="515"/>
        <v>0</v>
      </c>
      <c r="N347" s="195">
        <f t="shared" si="516"/>
        <v>0</v>
      </c>
      <c r="O347" s="201">
        <f t="shared" si="517"/>
        <v>0</v>
      </c>
      <c r="P347" s="195">
        <f t="shared" si="518"/>
        <v>0</v>
      </c>
      <c r="Q347" s="201">
        <f t="shared" si="519"/>
        <v>0</v>
      </c>
      <c r="R347" s="195">
        <f t="shared" si="520"/>
        <v>0</v>
      </c>
      <c r="S347" s="201">
        <f t="shared" si="521"/>
        <v>0</v>
      </c>
      <c r="T347" s="195">
        <f t="shared" si="502"/>
        <v>55</v>
      </c>
      <c r="U347" s="201">
        <f t="shared" si="503"/>
        <v>0</v>
      </c>
      <c r="V347" s="26"/>
      <c r="W347" s="4"/>
      <c r="X347">
        <f t="shared" ref="X347:X357" si="522">BA129</f>
        <v>8</v>
      </c>
      <c r="Y347">
        <f t="shared" ref="Y347:AI347" si="523">BB129</f>
        <v>11</v>
      </c>
      <c r="Z347">
        <f t="shared" si="523"/>
        <v>1</v>
      </c>
      <c r="AA347">
        <f t="shared" si="523"/>
        <v>0</v>
      </c>
      <c r="AB347">
        <f t="shared" si="523"/>
        <v>0</v>
      </c>
      <c r="AC347">
        <f t="shared" si="523"/>
        <v>0</v>
      </c>
      <c r="AD347">
        <f t="shared" si="523"/>
        <v>0</v>
      </c>
      <c r="AE347">
        <f t="shared" si="523"/>
        <v>0</v>
      </c>
      <c r="AF347">
        <f t="shared" si="523"/>
        <v>0</v>
      </c>
      <c r="AG347">
        <f t="shared" si="523"/>
        <v>0</v>
      </c>
      <c r="AH347">
        <f t="shared" si="523"/>
        <v>0</v>
      </c>
      <c r="AI347">
        <f t="shared" si="523"/>
        <v>0</v>
      </c>
      <c r="AL347">
        <f>BN123</f>
        <v>0</v>
      </c>
      <c r="AM347">
        <f t="shared" ref="AM347:AW347" si="524">BO123</f>
        <v>0</v>
      </c>
      <c r="AN347">
        <f t="shared" si="524"/>
        <v>0</v>
      </c>
      <c r="AO347">
        <f t="shared" si="524"/>
        <v>0</v>
      </c>
      <c r="AP347">
        <f t="shared" si="524"/>
        <v>0</v>
      </c>
      <c r="AQ347">
        <f t="shared" si="524"/>
        <v>0</v>
      </c>
      <c r="AR347">
        <f t="shared" si="524"/>
        <v>0</v>
      </c>
      <c r="AS347">
        <f t="shared" si="524"/>
        <v>0</v>
      </c>
      <c r="AT347">
        <f t="shared" si="524"/>
        <v>0</v>
      </c>
      <c r="AU347">
        <f t="shared" si="524"/>
        <v>0</v>
      </c>
      <c r="AV347">
        <f t="shared" si="524"/>
        <v>0</v>
      </c>
      <c r="AW347">
        <f t="shared" si="524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N347"/>
      <c r="BO347"/>
      <c r="BP347"/>
      <c r="BQ347"/>
      <c r="BR347"/>
      <c r="BS347"/>
      <c r="BT347"/>
      <c r="BU347"/>
      <c r="BV347"/>
      <c r="BW347"/>
      <c r="BX347"/>
      <c r="BY347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1:124" ht="13" x14ac:dyDescent="0.3">
      <c r="A348" s="27" t="s">
        <v>44</v>
      </c>
      <c r="B348" s="195">
        <f t="shared" si="504"/>
        <v>30</v>
      </c>
      <c r="C348" s="201">
        <f t="shared" si="505"/>
        <v>0</v>
      </c>
      <c r="D348" s="195">
        <f t="shared" si="506"/>
        <v>30</v>
      </c>
      <c r="E348" s="201">
        <f t="shared" si="507"/>
        <v>0</v>
      </c>
      <c r="F348" s="195">
        <f t="shared" si="508"/>
        <v>0</v>
      </c>
      <c r="G348" s="201">
        <f t="shared" si="509"/>
        <v>0</v>
      </c>
      <c r="H348" s="195">
        <f t="shared" si="510"/>
        <v>0</v>
      </c>
      <c r="I348" s="201">
        <f t="shared" si="511"/>
        <v>0</v>
      </c>
      <c r="J348" s="195">
        <f t="shared" si="512"/>
        <v>0</v>
      </c>
      <c r="K348" s="201">
        <f t="shared" si="513"/>
        <v>0</v>
      </c>
      <c r="L348" s="195">
        <f t="shared" si="514"/>
        <v>0</v>
      </c>
      <c r="M348" s="201">
        <f t="shared" si="515"/>
        <v>0</v>
      </c>
      <c r="N348" s="195">
        <f t="shared" si="516"/>
        <v>0</v>
      </c>
      <c r="O348" s="201">
        <f t="shared" si="517"/>
        <v>0</v>
      </c>
      <c r="P348" s="195">
        <f t="shared" si="518"/>
        <v>0</v>
      </c>
      <c r="Q348" s="201">
        <f t="shared" si="519"/>
        <v>0</v>
      </c>
      <c r="R348" s="195">
        <f t="shared" si="520"/>
        <v>0</v>
      </c>
      <c r="S348" s="201">
        <f t="shared" si="521"/>
        <v>0</v>
      </c>
      <c r="T348" s="195">
        <f t="shared" si="502"/>
        <v>60</v>
      </c>
      <c r="U348" s="201">
        <f t="shared" si="503"/>
        <v>0</v>
      </c>
      <c r="V348" s="26"/>
      <c r="W348" s="4"/>
      <c r="X348">
        <f t="shared" si="522"/>
        <v>10</v>
      </c>
      <c r="Y348">
        <f t="shared" ref="Y348:Y357" si="525">BB130</f>
        <v>5</v>
      </c>
      <c r="Z348">
        <f t="shared" ref="Z348:Z357" si="526">BC130</f>
        <v>0</v>
      </c>
      <c r="AA348">
        <f t="shared" ref="AA348:AA357" si="527">BD130</f>
        <v>0</v>
      </c>
      <c r="AB348">
        <f t="shared" ref="AB348:AB357" si="528">BE130</f>
        <v>0</v>
      </c>
      <c r="AC348">
        <f t="shared" ref="AC348:AC357" si="529">BF130</f>
        <v>0</v>
      </c>
      <c r="AD348">
        <f t="shared" ref="AD348:AD357" si="530">BG130</f>
        <v>0</v>
      </c>
      <c r="AE348">
        <f t="shared" ref="AE348:AE357" si="531">BH130</f>
        <v>0</v>
      </c>
      <c r="AF348">
        <f t="shared" ref="AF348:AF357" si="532">BI130</f>
        <v>0</v>
      </c>
      <c r="AG348">
        <f t="shared" ref="AG348:AG357" si="533">BJ130</f>
        <v>0</v>
      </c>
      <c r="AH348">
        <f t="shared" ref="AH348:AH357" si="534">BK130</f>
        <v>0</v>
      </c>
      <c r="AI348">
        <f t="shared" ref="AI348:AI357" si="535">BL130</f>
        <v>0</v>
      </c>
      <c r="AL348">
        <f t="shared" ref="AL348:AL357" si="536">BN124</f>
        <v>0</v>
      </c>
      <c r="AM348">
        <f t="shared" ref="AM348:AM357" si="537">BO124</f>
        <v>0</v>
      </c>
      <c r="AN348">
        <f t="shared" ref="AN348:AN357" si="538">BP124</f>
        <v>0</v>
      </c>
      <c r="AO348">
        <f t="shared" ref="AO348:AO357" si="539">BQ124</f>
        <v>0</v>
      </c>
      <c r="AP348">
        <f t="shared" ref="AP348:AP357" si="540">BR124</f>
        <v>0</v>
      </c>
      <c r="AQ348">
        <f t="shared" ref="AQ348:AQ357" si="541">BS124</f>
        <v>0</v>
      </c>
      <c r="AR348">
        <f t="shared" ref="AR348:AR357" si="542">BT124</f>
        <v>0</v>
      </c>
      <c r="AS348">
        <f t="shared" ref="AS348:AS357" si="543">BU124</f>
        <v>0</v>
      </c>
      <c r="AT348">
        <f t="shared" ref="AT348:AT357" si="544">BV124</f>
        <v>0</v>
      </c>
      <c r="AU348">
        <f t="shared" ref="AU348:AU357" si="545">BW124</f>
        <v>0</v>
      </c>
      <c r="AV348">
        <f t="shared" ref="AV348:AV357" si="546">BX124</f>
        <v>0</v>
      </c>
      <c r="AW348">
        <f t="shared" ref="AW348:AW357" si="547">BY124</f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N348"/>
      <c r="BO348"/>
      <c r="BP348"/>
      <c r="BQ348"/>
      <c r="BR348"/>
      <c r="BS348"/>
      <c r="BT348"/>
      <c r="BU348"/>
      <c r="BV348"/>
      <c r="BW348"/>
      <c r="BX348"/>
      <c r="BY348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1:124" ht="13" x14ac:dyDescent="0.3">
      <c r="A349" s="27" t="s">
        <v>45</v>
      </c>
      <c r="B349" s="195">
        <f t="shared" si="504"/>
        <v>28</v>
      </c>
      <c r="C349" s="201">
        <f t="shared" si="505"/>
        <v>1</v>
      </c>
      <c r="D349" s="195">
        <f t="shared" si="506"/>
        <v>19</v>
      </c>
      <c r="E349" s="201">
        <f t="shared" si="507"/>
        <v>0</v>
      </c>
      <c r="F349" s="195">
        <f t="shared" si="508"/>
        <v>1</v>
      </c>
      <c r="G349" s="201">
        <f t="shared" si="509"/>
        <v>0</v>
      </c>
      <c r="H349" s="195">
        <f t="shared" si="510"/>
        <v>0</v>
      </c>
      <c r="I349" s="201">
        <f t="shared" si="511"/>
        <v>0</v>
      </c>
      <c r="J349" s="195">
        <f t="shared" si="512"/>
        <v>0</v>
      </c>
      <c r="K349" s="201">
        <f t="shared" si="513"/>
        <v>0</v>
      </c>
      <c r="L349" s="195">
        <f t="shared" si="514"/>
        <v>0</v>
      </c>
      <c r="M349" s="201">
        <f t="shared" si="515"/>
        <v>0</v>
      </c>
      <c r="N349" s="195">
        <f t="shared" si="516"/>
        <v>0</v>
      </c>
      <c r="O349" s="201">
        <f t="shared" si="517"/>
        <v>0</v>
      </c>
      <c r="P349" s="195">
        <f t="shared" si="518"/>
        <v>0</v>
      </c>
      <c r="Q349" s="201">
        <f t="shared" si="519"/>
        <v>0</v>
      </c>
      <c r="R349" s="195">
        <f t="shared" si="520"/>
        <v>0</v>
      </c>
      <c r="S349" s="201">
        <f t="shared" si="521"/>
        <v>0</v>
      </c>
      <c r="T349" s="195">
        <f t="shared" ref="T349:T356" si="548">SUM(B349,D349,F349,H349,J349,L349,N349,P349,R349,)</f>
        <v>48</v>
      </c>
      <c r="U349" s="201">
        <f t="shared" ref="U349:U356" si="549">SUM(C349,E349,G349,I349,K349,M349,O349,Q349,S349)</f>
        <v>1</v>
      </c>
      <c r="V349" s="26"/>
      <c r="W349" s="4"/>
      <c r="X349">
        <f t="shared" si="522"/>
        <v>6</v>
      </c>
      <c r="Y349">
        <f t="shared" si="525"/>
        <v>2</v>
      </c>
      <c r="Z349">
        <f t="shared" si="526"/>
        <v>0</v>
      </c>
      <c r="AA349">
        <f t="shared" si="527"/>
        <v>0</v>
      </c>
      <c r="AB349">
        <f t="shared" si="528"/>
        <v>0</v>
      </c>
      <c r="AC349">
        <f t="shared" si="529"/>
        <v>0</v>
      </c>
      <c r="AD349">
        <f t="shared" si="530"/>
        <v>0</v>
      </c>
      <c r="AE349">
        <f t="shared" si="531"/>
        <v>0</v>
      </c>
      <c r="AF349">
        <f t="shared" si="532"/>
        <v>0</v>
      </c>
      <c r="AG349">
        <f t="shared" si="533"/>
        <v>0</v>
      </c>
      <c r="AH349">
        <f t="shared" si="534"/>
        <v>0</v>
      </c>
      <c r="AI349">
        <f t="shared" si="535"/>
        <v>0</v>
      </c>
      <c r="AL349">
        <f t="shared" si="536"/>
        <v>1</v>
      </c>
      <c r="AM349">
        <f t="shared" si="537"/>
        <v>0</v>
      </c>
      <c r="AN349">
        <f t="shared" si="538"/>
        <v>0</v>
      </c>
      <c r="AO349">
        <f t="shared" si="539"/>
        <v>0</v>
      </c>
      <c r="AP349">
        <f t="shared" si="540"/>
        <v>0</v>
      </c>
      <c r="AQ349">
        <f t="shared" si="541"/>
        <v>0</v>
      </c>
      <c r="AR349">
        <f t="shared" si="542"/>
        <v>0</v>
      </c>
      <c r="AS349">
        <f t="shared" si="543"/>
        <v>0</v>
      </c>
      <c r="AT349">
        <f t="shared" si="544"/>
        <v>0</v>
      </c>
      <c r="AU349">
        <f t="shared" si="545"/>
        <v>0</v>
      </c>
      <c r="AV349">
        <f t="shared" si="546"/>
        <v>0</v>
      </c>
      <c r="AW349">
        <f t="shared" si="547"/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N349"/>
      <c r="BO349"/>
      <c r="BP349"/>
      <c r="BQ349"/>
      <c r="BR349"/>
      <c r="BS349"/>
      <c r="BT349"/>
      <c r="BU349"/>
      <c r="BV349"/>
      <c r="BW349"/>
      <c r="BX349"/>
      <c r="BY349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1:124" ht="13" x14ac:dyDescent="0.3">
      <c r="A350" s="27" t="s">
        <v>46</v>
      </c>
      <c r="B350" s="195">
        <f t="shared" si="504"/>
        <v>37</v>
      </c>
      <c r="C350" s="201">
        <f t="shared" si="505"/>
        <v>2</v>
      </c>
      <c r="D350" s="195">
        <f t="shared" si="506"/>
        <v>26</v>
      </c>
      <c r="E350" s="201">
        <f t="shared" si="507"/>
        <v>1</v>
      </c>
      <c r="F350" s="195">
        <f t="shared" si="508"/>
        <v>2</v>
      </c>
      <c r="G350" s="201">
        <f t="shared" si="509"/>
        <v>0</v>
      </c>
      <c r="H350" s="195">
        <f t="shared" si="510"/>
        <v>0</v>
      </c>
      <c r="I350" s="201">
        <f t="shared" si="511"/>
        <v>0</v>
      </c>
      <c r="J350" s="195">
        <f t="shared" si="512"/>
        <v>0</v>
      </c>
      <c r="K350" s="201">
        <f t="shared" si="513"/>
        <v>0</v>
      </c>
      <c r="L350" s="195">
        <f t="shared" si="514"/>
        <v>0</v>
      </c>
      <c r="M350" s="201">
        <f t="shared" si="515"/>
        <v>0</v>
      </c>
      <c r="N350" s="195">
        <f t="shared" si="516"/>
        <v>0</v>
      </c>
      <c r="O350" s="201">
        <f t="shared" si="517"/>
        <v>0</v>
      </c>
      <c r="P350" s="195">
        <f t="shared" si="518"/>
        <v>0</v>
      </c>
      <c r="Q350" s="201">
        <f t="shared" si="519"/>
        <v>0</v>
      </c>
      <c r="R350" s="195">
        <f t="shared" si="520"/>
        <v>0</v>
      </c>
      <c r="S350" s="201">
        <f t="shared" si="521"/>
        <v>0</v>
      </c>
      <c r="T350" s="195">
        <f t="shared" si="548"/>
        <v>65</v>
      </c>
      <c r="U350" s="201">
        <f t="shared" si="549"/>
        <v>3</v>
      </c>
      <c r="V350" s="26"/>
      <c r="W350" s="4"/>
      <c r="X350">
        <f t="shared" si="522"/>
        <v>2</v>
      </c>
      <c r="Y350">
        <f t="shared" si="525"/>
        <v>1</v>
      </c>
      <c r="Z350">
        <f t="shared" si="526"/>
        <v>0</v>
      </c>
      <c r="AA350">
        <f t="shared" si="527"/>
        <v>0</v>
      </c>
      <c r="AB350">
        <f t="shared" si="528"/>
        <v>0</v>
      </c>
      <c r="AC350">
        <f t="shared" si="529"/>
        <v>0</v>
      </c>
      <c r="AD350">
        <f t="shared" si="530"/>
        <v>0</v>
      </c>
      <c r="AE350">
        <f t="shared" si="531"/>
        <v>0</v>
      </c>
      <c r="AF350">
        <f t="shared" si="532"/>
        <v>0</v>
      </c>
      <c r="AG350">
        <f t="shared" si="533"/>
        <v>0</v>
      </c>
      <c r="AH350">
        <f t="shared" si="534"/>
        <v>0</v>
      </c>
      <c r="AI350">
        <f t="shared" si="535"/>
        <v>0</v>
      </c>
      <c r="AL350">
        <f t="shared" si="536"/>
        <v>0</v>
      </c>
      <c r="AM350">
        <f t="shared" si="537"/>
        <v>0</v>
      </c>
      <c r="AN350">
        <f t="shared" si="538"/>
        <v>0</v>
      </c>
      <c r="AO350">
        <f t="shared" si="539"/>
        <v>0</v>
      </c>
      <c r="AP350">
        <f t="shared" si="540"/>
        <v>0</v>
      </c>
      <c r="AQ350">
        <f t="shared" si="541"/>
        <v>0</v>
      </c>
      <c r="AR350">
        <f t="shared" si="542"/>
        <v>0</v>
      </c>
      <c r="AS350">
        <f t="shared" si="543"/>
        <v>0</v>
      </c>
      <c r="AT350">
        <f t="shared" si="544"/>
        <v>0</v>
      </c>
      <c r="AU350">
        <f t="shared" si="545"/>
        <v>0</v>
      </c>
      <c r="AV350">
        <f t="shared" si="546"/>
        <v>0</v>
      </c>
      <c r="AW350">
        <f t="shared" si="547"/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N350"/>
      <c r="BO350"/>
      <c r="BP350"/>
      <c r="BQ350"/>
      <c r="BR350"/>
      <c r="BS350"/>
      <c r="BT350"/>
      <c r="BU350"/>
      <c r="BV350"/>
      <c r="BW350"/>
      <c r="BX350"/>
      <c r="BY350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1:124" ht="13" x14ac:dyDescent="0.3">
      <c r="A351" s="27" t="s">
        <v>47</v>
      </c>
      <c r="B351" s="195">
        <f t="shared" si="504"/>
        <v>38</v>
      </c>
      <c r="C351" s="201">
        <f t="shared" si="505"/>
        <v>0</v>
      </c>
      <c r="D351" s="195">
        <f t="shared" si="506"/>
        <v>29</v>
      </c>
      <c r="E351" s="201">
        <f t="shared" si="507"/>
        <v>1</v>
      </c>
      <c r="F351" s="195">
        <f t="shared" si="508"/>
        <v>2</v>
      </c>
      <c r="G351" s="201">
        <f t="shared" si="509"/>
        <v>0</v>
      </c>
      <c r="H351" s="195">
        <f t="shared" si="510"/>
        <v>1</v>
      </c>
      <c r="I351" s="201">
        <f t="shared" si="511"/>
        <v>0</v>
      </c>
      <c r="J351" s="195">
        <f t="shared" si="512"/>
        <v>0</v>
      </c>
      <c r="K351" s="201">
        <f t="shared" si="513"/>
        <v>0</v>
      </c>
      <c r="L351" s="195">
        <f t="shared" si="514"/>
        <v>0</v>
      </c>
      <c r="M351" s="201">
        <f t="shared" si="515"/>
        <v>0</v>
      </c>
      <c r="N351" s="195">
        <f t="shared" si="516"/>
        <v>0</v>
      </c>
      <c r="O351" s="201">
        <f t="shared" si="517"/>
        <v>0</v>
      </c>
      <c r="P351" s="195">
        <f t="shared" si="518"/>
        <v>0</v>
      </c>
      <c r="Q351" s="201">
        <f t="shared" si="519"/>
        <v>0</v>
      </c>
      <c r="R351" s="195">
        <f t="shared" si="520"/>
        <v>0</v>
      </c>
      <c r="S351" s="201">
        <f t="shared" si="521"/>
        <v>0</v>
      </c>
      <c r="T351" s="195">
        <f t="shared" si="548"/>
        <v>70</v>
      </c>
      <c r="U351" s="201">
        <f t="shared" si="549"/>
        <v>1</v>
      </c>
      <c r="V351" s="26"/>
      <c r="W351" s="4"/>
      <c r="X351">
        <f t="shared" si="522"/>
        <v>2</v>
      </c>
      <c r="Y351">
        <f t="shared" si="525"/>
        <v>1</v>
      </c>
      <c r="Z351">
        <f t="shared" si="526"/>
        <v>1</v>
      </c>
      <c r="AA351">
        <f t="shared" si="527"/>
        <v>0</v>
      </c>
      <c r="AB351">
        <f t="shared" si="528"/>
        <v>0</v>
      </c>
      <c r="AC351">
        <f t="shared" si="529"/>
        <v>0</v>
      </c>
      <c r="AD351">
        <f t="shared" si="530"/>
        <v>0</v>
      </c>
      <c r="AE351">
        <f t="shared" si="531"/>
        <v>0</v>
      </c>
      <c r="AF351">
        <f t="shared" si="532"/>
        <v>0</v>
      </c>
      <c r="AG351">
        <f t="shared" si="533"/>
        <v>0</v>
      </c>
      <c r="AH351">
        <f t="shared" si="534"/>
        <v>0</v>
      </c>
      <c r="AI351">
        <f t="shared" si="535"/>
        <v>0</v>
      </c>
      <c r="AL351">
        <f t="shared" si="536"/>
        <v>0</v>
      </c>
      <c r="AM351">
        <f t="shared" si="537"/>
        <v>0</v>
      </c>
      <c r="AN351">
        <f t="shared" si="538"/>
        <v>0</v>
      </c>
      <c r="AO351">
        <f t="shared" si="539"/>
        <v>0</v>
      </c>
      <c r="AP351">
        <f t="shared" si="540"/>
        <v>0</v>
      </c>
      <c r="AQ351">
        <f t="shared" si="541"/>
        <v>0</v>
      </c>
      <c r="AR351">
        <f t="shared" si="542"/>
        <v>0</v>
      </c>
      <c r="AS351">
        <f t="shared" si="543"/>
        <v>0</v>
      </c>
      <c r="AT351">
        <f t="shared" si="544"/>
        <v>0</v>
      </c>
      <c r="AU351">
        <f t="shared" si="545"/>
        <v>0</v>
      </c>
      <c r="AV351">
        <f t="shared" si="546"/>
        <v>0</v>
      </c>
      <c r="AW351">
        <f t="shared" si="547"/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N351"/>
      <c r="BO351"/>
      <c r="BP351"/>
      <c r="BQ351"/>
      <c r="BR351"/>
      <c r="BS351"/>
      <c r="BT351"/>
      <c r="BU351"/>
      <c r="BV351"/>
      <c r="BW351"/>
      <c r="BX351"/>
      <c r="BY351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1:124" ht="13" x14ac:dyDescent="0.3">
      <c r="A352" s="27" t="s">
        <v>48</v>
      </c>
      <c r="B352" s="195">
        <f t="shared" si="504"/>
        <v>27</v>
      </c>
      <c r="C352" s="201">
        <f t="shared" si="505"/>
        <v>1</v>
      </c>
      <c r="D352" s="195">
        <f t="shared" si="506"/>
        <v>21</v>
      </c>
      <c r="E352" s="201">
        <f t="shared" si="507"/>
        <v>0</v>
      </c>
      <c r="F352" s="195">
        <f t="shared" si="508"/>
        <v>6</v>
      </c>
      <c r="G352" s="201">
        <f t="shared" si="509"/>
        <v>0</v>
      </c>
      <c r="H352" s="195">
        <f t="shared" si="510"/>
        <v>0</v>
      </c>
      <c r="I352" s="201">
        <f t="shared" si="511"/>
        <v>0</v>
      </c>
      <c r="J352" s="195">
        <f t="shared" si="512"/>
        <v>0</v>
      </c>
      <c r="K352" s="201">
        <f t="shared" si="513"/>
        <v>0</v>
      </c>
      <c r="L352" s="195">
        <f t="shared" si="514"/>
        <v>0</v>
      </c>
      <c r="M352" s="201">
        <f t="shared" si="515"/>
        <v>0</v>
      </c>
      <c r="N352" s="195">
        <f t="shared" si="516"/>
        <v>0</v>
      </c>
      <c r="O352" s="201">
        <f t="shared" si="517"/>
        <v>0</v>
      </c>
      <c r="P352" s="195">
        <f t="shared" si="518"/>
        <v>0</v>
      </c>
      <c r="Q352" s="201">
        <f t="shared" si="519"/>
        <v>0</v>
      </c>
      <c r="R352" s="195">
        <f t="shared" si="520"/>
        <v>0</v>
      </c>
      <c r="S352" s="201">
        <f t="shared" si="521"/>
        <v>0</v>
      </c>
      <c r="T352" s="195">
        <f t="shared" si="548"/>
        <v>54</v>
      </c>
      <c r="U352" s="201">
        <f t="shared" si="549"/>
        <v>1</v>
      </c>
      <c r="V352" s="26"/>
      <c r="W352" s="4"/>
      <c r="X352">
        <f t="shared" si="522"/>
        <v>0</v>
      </c>
      <c r="Y352">
        <f t="shared" si="525"/>
        <v>1</v>
      </c>
      <c r="Z352">
        <f t="shared" si="526"/>
        <v>0</v>
      </c>
      <c r="AA352">
        <f t="shared" si="527"/>
        <v>0</v>
      </c>
      <c r="AB352">
        <f t="shared" si="528"/>
        <v>0</v>
      </c>
      <c r="AC352">
        <f t="shared" si="529"/>
        <v>0</v>
      </c>
      <c r="AD352">
        <f t="shared" si="530"/>
        <v>0</v>
      </c>
      <c r="AE352">
        <f t="shared" si="531"/>
        <v>0</v>
      </c>
      <c r="AF352">
        <f t="shared" si="532"/>
        <v>0</v>
      </c>
      <c r="AG352">
        <f t="shared" si="533"/>
        <v>0</v>
      </c>
      <c r="AH352">
        <f t="shared" si="534"/>
        <v>0</v>
      </c>
      <c r="AI352">
        <f t="shared" si="535"/>
        <v>0</v>
      </c>
      <c r="AL352">
        <f t="shared" si="536"/>
        <v>0</v>
      </c>
      <c r="AM352">
        <f t="shared" si="537"/>
        <v>0</v>
      </c>
      <c r="AN352">
        <f t="shared" si="538"/>
        <v>0</v>
      </c>
      <c r="AO352">
        <f t="shared" si="539"/>
        <v>0</v>
      </c>
      <c r="AP352">
        <f t="shared" si="540"/>
        <v>0</v>
      </c>
      <c r="AQ352">
        <f t="shared" si="541"/>
        <v>0</v>
      </c>
      <c r="AR352">
        <f t="shared" si="542"/>
        <v>0</v>
      </c>
      <c r="AS352">
        <f t="shared" si="543"/>
        <v>0</v>
      </c>
      <c r="AT352">
        <f t="shared" si="544"/>
        <v>0</v>
      </c>
      <c r="AU352">
        <f t="shared" si="545"/>
        <v>0</v>
      </c>
      <c r="AV352">
        <f t="shared" si="546"/>
        <v>0</v>
      </c>
      <c r="AW352">
        <f t="shared" si="547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N352"/>
      <c r="BO352"/>
      <c r="BP352"/>
      <c r="BQ352"/>
      <c r="BR352"/>
      <c r="BS352"/>
      <c r="BT352"/>
      <c r="BU352"/>
      <c r="BV352"/>
      <c r="BW352"/>
      <c r="BX352"/>
      <c r="BY35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1:124" ht="13" x14ac:dyDescent="0.3">
      <c r="A353" s="27" t="s">
        <v>49</v>
      </c>
      <c r="B353" s="195">
        <f t="shared" si="504"/>
        <v>22</v>
      </c>
      <c r="C353" s="201">
        <f t="shared" si="505"/>
        <v>0</v>
      </c>
      <c r="D353" s="195">
        <f t="shared" si="506"/>
        <v>12</v>
      </c>
      <c r="E353" s="201">
        <f t="shared" si="507"/>
        <v>0</v>
      </c>
      <c r="F353" s="195">
        <f t="shared" si="508"/>
        <v>3</v>
      </c>
      <c r="G353" s="201">
        <f t="shared" si="509"/>
        <v>0</v>
      </c>
      <c r="H353" s="195">
        <f t="shared" si="510"/>
        <v>1</v>
      </c>
      <c r="I353" s="201">
        <f t="shared" si="511"/>
        <v>0</v>
      </c>
      <c r="J353" s="195">
        <f t="shared" si="512"/>
        <v>0</v>
      </c>
      <c r="K353" s="201">
        <f t="shared" si="513"/>
        <v>0</v>
      </c>
      <c r="L353" s="195">
        <f t="shared" si="514"/>
        <v>0</v>
      </c>
      <c r="M353" s="201">
        <f t="shared" si="515"/>
        <v>0</v>
      </c>
      <c r="N353" s="195">
        <f t="shared" si="516"/>
        <v>0</v>
      </c>
      <c r="O353" s="201">
        <f t="shared" si="517"/>
        <v>0</v>
      </c>
      <c r="P353" s="195">
        <f t="shared" si="518"/>
        <v>0</v>
      </c>
      <c r="Q353" s="201">
        <f t="shared" si="519"/>
        <v>0</v>
      </c>
      <c r="R353" s="195">
        <f t="shared" si="520"/>
        <v>0</v>
      </c>
      <c r="S353" s="201">
        <f t="shared" si="521"/>
        <v>0</v>
      </c>
      <c r="T353" s="195">
        <f t="shared" si="548"/>
        <v>38</v>
      </c>
      <c r="U353" s="201">
        <f t="shared" si="549"/>
        <v>0</v>
      </c>
      <c r="V353" s="26"/>
      <c r="W353" s="4"/>
      <c r="X353">
        <f t="shared" si="522"/>
        <v>4</v>
      </c>
      <c r="Y353">
        <f t="shared" si="525"/>
        <v>1</v>
      </c>
      <c r="Z353">
        <f t="shared" si="526"/>
        <v>3</v>
      </c>
      <c r="AA353">
        <f t="shared" si="527"/>
        <v>0</v>
      </c>
      <c r="AB353">
        <f t="shared" si="528"/>
        <v>0</v>
      </c>
      <c r="AC353">
        <f t="shared" si="529"/>
        <v>0</v>
      </c>
      <c r="AD353">
        <f t="shared" si="530"/>
        <v>0</v>
      </c>
      <c r="AE353">
        <f t="shared" si="531"/>
        <v>0</v>
      </c>
      <c r="AF353">
        <f t="shared" si="532"/>
        <v>0</v>
      </c>
      <c r="AG353">
        <f t="shared" si="533"/>
        <v>0</v>
      </c>
      <c r="AH353">
        <f t="shared" si="534"/>
        <v>0</v>
      </c>
      <c r="AI353">
        <f t="shared" si="535"/>
        <v>0</v>
      </c>
      <c r="AL353">
        <f t="shared" si="536"/>
        <v>0</v>
      </c>
      <c r="AM353">
        <f t="shared" si="537"/>
        <v>0</v>
      </c>
      <c r="AN353">
        <f t="shared" si="538"/>
        <v>0</v>
      </c>
      <c r="AO353">
        <f t="shared" si="539"/>
        <v>0</v>
      </c>
      <c r="AP353">
        <f t="shared" si="540"/>
        <v>0</v>
      </c>
      <c r="AQ353">
        <f t="shared" si="541"/>
        <v>0</v>
      </c>
      <c r="AR353">
        <f t="shared" si="542"/>
        <v>0</v>
      </c>
      <c r="AS353">
        <f t="shared" si="543"/>
        <v>0</v>
      </c>
      <c r="AT353">
        <f t="shared" si="544"/>
        <v>0</v>
      </c>
      <c r="AU353">
        <f t="shared" si="545"/>
        <v>0</v>
      </c>
      <c r="AV353">
        <f t="shared" si="546"/>
        <v>0</v>
      </c>
      <c r="AW353">
        <f t="shared" si="547"/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N353"/>
      <c r="BO353"/>
      <c r="BP353"/>
      <c r="BQ353"/>
      <c r="BR353"/>
      <c r="BS353"/>
      <c r="BT353"/>
      <c r="BU353"/>
      <c r="BV353"/>
      <c r="BW353"/>
      <c r="BX353"/>
      <c r="BY353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</row>
    <row r="354" spans="1:124" ht="13" x14ac:dyDescent="0.3">
      <c r="A354" s="27" t="s">
        <v>50</v>
      </c>
      <c r="B354" s="195">
        <f t="shared" si="504"/>
        <v>12</v>
      </c>
      <c r="C354" s="201">
        <f t="shared" si="505"/>
        <v>0</v>
      </c>
      <c r="D354" s="195">
        <f t="shared" si="506"/>
        <v>10</v>
      </c>
      <c r="E354" s="201">
        <f t="shared" si="507"/>
        <v>0</v>
      </c>
      <c r="F354" s="195">
        <f t="shared" si="508"/>
        <v>3</v>
      </c>
      <c r="G354" s="201">
        <f t="shared" si="509"/>
        <v>0</v>
      </c>
      <c r="H354" s="195">
        <f t="shared" si="510"/>
        <v>0</v>
      </c>
      <c r="I354" s="201">
        <f t="shared" si="511"/>
        <v>0</v>
      </c>
      <c r="J354" s="195">
        <f t="shared" si="512"/>
        <v>0</v>
      </c>
      <c r="K354" s="201">
        <f t="shared" si="513"/>
        <v>0</v>
      </c>
      <c r="L354" s="195">
        <f t="shared" si="514"/>
        <v>0</v>
      </c>
      <c r="M354" s="201">
        <f t="shared" si="515"/>
        <v>0</v>
      </c>
      <c r="N354" s="195">
        <f t="shared" si="516"/>
        <v>0</v>
      </c>
      <c r="O354" s="201">
        <f t="shared" si="517"/>
        <v>0</v>
      </c>
      <c r="P354" s="195">
        <f t="shared" si="518"/>
        <v>0</v>
      </c>
      <c r="Q354" s="201">
        <f t="shared" si="519"/>
        <v>0</v>
      </c>
      <c r="R354" s="195">
        <f t="shared" si="520"/>
        <v>0</v>
      </c>
      <c r="S354" s="201">
        <f t="shared" si="521"/>
        <v>0</v>
      </c>
      <c r="T354" s="195">
        <f t="shared" si="548"/>
        <v>25</v>
      </c>
      <c r="U354" s="201">
        <f t="shared" si="549"/>
        <v>0</v>
      </c>
      <c r="V354" s="26"/>
      <c r="W354" s="4"/>
      <c r="X354">
        <f t="shared" si="522"/>
        <v>4</v>
      </c>
      <c r="Y354">
        <f t="shared" si="525"/>
        <v>8</v>
      </c>
      <c r="Z354">
        <f t="shared" si="526"/>
        <v>2</v>
      </c>
      <c r="AA354">
        <f t="shared" si="527"/>
        <v>0</v>
      </c>
      <c r="AB354">
        <f t="shared" si="528"/>
        <v>0</v>
      </c>
      <c r="AC354">
        <f t="shared" si="529"/>
        <v>0</v>
      </c>
      <c r="AD354">
        <f t="shared" si="530"/>
        <v>0</v>
      </c>
      <c r="AE354">
        <f t="shared" si="531"/>
        <v>0</v>
      </c>
      <c r="AF354">
        <f t="shared" si="532"/>
        <v>0</v>
      </c>
      <c r="AG354">
        <f t="shared" si="533"/>
        <v>0</v>
      </c>
      <c r="AH354">
        <f t="shared" si="534"/>
        <v>0</v>
      </c>
      <c r="AI354">
        <f t="shared" si="535"/>
        <v>0</v>
      </c>
      <c r="AL354">
        <f t="shared" si="536"/>
        <v>1</v>
      </c>
      <c r="AM354">
        <f t="shared" si="537"/>
        <v>0</v>
      </c>
      <c r="AN354">
        <f t="shared" si="538"/>
        <v>0</v>
      </c>
      <c r="AO354">
        <f t="shared" si="539"/>
        <v>0</v>
      </c>
      <c r="AP354">
        <f t="shared" si="540"/>
        <v>0</v>
      </c>
      <c r="AQ354">
        <f t="shared" si="541"/>
        <v>0</v>
      </c>
      <c r="AR354">
        <f t="shared" si="542"/>
        <v>0</v>
      </c>
      <c r="AS354">
        <f t="shared" si="543"/>
        <v>0</v>
      </c>
      <c r="AT354">
        <f t="shared" si="544"/>
        <v>0</v>
      </c>
      <c r="AU354">
        <f t="shared" si="545"/>
        <v>0</v>
      </c>
      <c r="AV354">
        <f t="shared" si="546"/>
        <v>0</v>
      </c>
      <c r="AW354">
        <f t="shared" si="547"/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N354"/>
      <c r="BO354"/>
      <c r="BP354"/>
      <c r="BQ354"/>
      <c r="BR354"/>
      <c r="BS354"/>
      <c r="BT354"/>
      <c r="BU354"/>
      <c r="BV354"/>
      <c r="BW354"/>
      <c r="BX354"/>
      <c r="BY354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</row>
    <row r="355" spans="1:124" ht="13" x14ac:dyDescent="0.3">
      <c r="A355" s="27" t="s">
        <v>51</v>
      </c>
      <c r="B355" s="195">
        <f t="shared" si="504"/>
        <v>11</v>
      </c>
      <c r="C355" s="201">
        <f t="shared" si="505"/>
        <v>0</v>
      </c>
      <c r="D355" s="195">
        <f t="shared" si="506"/>
        <v>12</v>
      </c>
      <c r="E355" s="201">
        <f t="shared" si="507"/>
        <v>0</v>
      </c>
      <c r="F355" s="195">
        <f t="shared" si="508"/>
        <v>1</v>
      </c>
      <c r="G355" s="201">
        <f t="shared" si="509"/>
        <v>0</v>
      </c>
      <c r="H355" s="195">
        <f t="shared" si="510"/>
        <v>1</v>
      </c>
      <c r="I355" s="201">
        <f t="shared" si="511"/>
        <v>0</v>
      </c>
      <c r="J355" s="195">
        <f t="shared" si="512"/>
        <v>1</v>
      </c>
      <c r="K355" s="201">
        <f t="shared" si="513"/>
        <v>0</v>
      </c>
      <c r="L355" s="195">
        <f t="shared" si="514"/>
        <v>0</v>
      </c>
      <c r="M355" s="201">
        <f t="shared" si="515"/>
        <v>0</v>
      </c>
      <c r="N355" s="195">
        <f t="shared" si="516"/>
        <v>0</v>
      </c>
      <c r="O355" s="201">
        <f t="shared" si="517"/>
        <v>0</v>
      </c>
      <c r="P355" s="195">
        <f t="shared" si="518"/>
        <v>0</v>
      </c>
      <c r="Q355" s="201">
        <f t="shared" si="519"/>
        <v>0</v>
      </c>
      <c r="R355" s="195">
        <f t="shared" si="520"/>
        <v>0</v>
      </c>
      <c r="S355" s="201">
        <f t="shared" si="521"/>
        <v>0</v>
      </c>
      <c r="T355" s="195">
        <f t="shared" si="548"/>
        <v>26</v>
      </c>
      <c r="U355" s="201">
        <f t="shared" si="549"/>
        <v>0</v>
      </c>
      <c r="V355" s="26"/>
      <c r="W355" s="4"/>
      <c r="X355">
        <f t="shared" si="522"/>
        <v>8</v>
      </c>
      <c r="Y355">
        <f t="shared" si="525"/>
        <v>8</v>
      </c>
      <c r="Z355">
        <f t="shared" si="526"/>
        <v>3</v>
      </c>
      <c r="AA355">
        <f t="shared" si="527"/>
        <v>0</v>
      </c>
      <c r="AB355">
        <f t="shared" si="528"/>
        <v>0</v>
      </c>
      <c r="AC355">
        <f t="shared" si="529"/>
        <v>0</v>
      </c>
      <c r="AD355">
        <f t="shared" si="530"/>
        <v>0</v>
      </c>
      <c r="AE355">
        <f t="shared" si="531"/>
        <v>0</v>
      </c>
      <c r="AF355">
        <f t="shared" si="532"/>
        <v>0</v>
      </c>
      <c r="AG355">
        <f t="shared" si="533"/>
        <v>0</v>
      </c>
      <c r="AH355">
        <f t="shared" si="534"/>
        <v>0</v>
      </c>
      <c r="AI355">
        <f t="shared" si="535"/>
        <v>0</v>
      </c>
      <c r="AL355">
        <f t="shared" si="536"/>
        <v>1</v>
      </c>
      <c r="AM355">
        <f t="shared" si="537"/>
        <v>0</v>
      </c>
      <c r="AN355">
        <f t="shared" si="538"/>
        <v>0</v>
      </c>
      <c r="AO355">
        <f t="shared" si="539"/>
        <v>0</v>
      </c>
      <c r="AP355">
        <f t="shared" si="540"/>
        <v>0</v>
      </c>
      <c r="AQ355">
        <f t="shared" si="541"/>
        <v>0</v>
      </c>
      <c r="AR355">
        <f t="shared" si="542"/>
        <v>0</v>
      </c>
      <c r="AS355">
        <f t="shared" si="543"/>
        <v>0</v>
      </c>
      <c r="AT355">
        <f t="shared" si="544"/>
        <v>0</v>
      </c>
      <c r="AU355">
        <f t="shared" si="545"/>
        <v>0</v>
      </c>
      <c r="AV355">
        <f t="shared" si="546"/>
        <v>0</v>
      </c>
      <c r="AW355">
        <f t="shared" si="547"/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N355"/>
      <c r="BO355"/>
      <c r="BP355"/>
      <c r="BQ355"/>
      <c r="BR355"/>
      <c r="BS355"/>
      <c r="BT355"/>
      <c r="BU355"/>
      <c r="BV355"/>
      <c r="BW355"/>
      <c r="BX355"/>
      <c r="BY355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</row>
    <row r="356" spans="1:124" ht="13.5" thickBot="1" x14ac:dyDescent="0.35">
      <c r="A356" s="18" t="s">
        <v>52</v>
      </c>
      <c r="B356" s="195">
        <f t="shared" si="504"/>
        <v>11</v>
      </c>
      <c r="C356" s="201">
        <f t="shared" si="505"/>
        <v>0</v>
      </c>
      <c r="D356" s="195">
        <f t="shared" si="506"/>
        <v>4</v>
      </c>
      <c r="E356" s="201">
        <f t="shared" si="507"/>
        <v>0</v>
      </c>
      <c r="F356" s="195">
        <f t="shared" si="508"/>
        <v>0</v>
      </c>
      <c r="G356" s="201">
        <f t="shared" si="509"/>
        <v>0</v>
      </c>
      <c r="H356" s="195">
        <f t="shared" si="510"/>
        <v>0</v>
      </c>
      <c r="I356" s="201">
        <f t="shared" si="511"/>
        <v>0</v>
      </c>
      <c r="J356" s="195">
        <f t="shared" si="512"/>
        <v>0</v>
      </c>
      <c r="K356" s="201">
        <f t="shared" si="513"/>
        <v>0</v>
      </c>
      <c r="L356" s="195">
        <f t="shared" si="514"/>
        <v>0</v>
      </c>
      <c r="M356" s="201">
        <f t="shared" si="515"/>
        <v>0</v>
      </c>
      <c r="N356" s="195">
        <f t="shared" si="516"/>
        <v>0</v>
      </c>
      <c r="O356" s="201">
        <f t="shared" si="517"/>
        <v>0</v>
      </c>
      <c r="P356" s="195">
        <f t="shared" si="518"/>
        <v>0</v>
      </c>
      <c r="Q356" s="201">
        <f t="shared" si="519"/>
        <v>0</v>
      </c>
      <c r="R356" s="195">
        <f t="shared" si="520"/>
        <v>0</v>
      </c>
      <c r="S356" s="201">
        <f t="shared" si="521"/>
        <v>0</v>
      </c>
      <c r="T356" s="195">
        <f t="shared" si="548"/>
        <v>15</v>
      </c>
      <c r="U356" s="201">
        <f t="shared" si="549"/>
        <v>0</v>
      </c>
      <c r="V356" s="26"/>
      <c r="W356" s="4"/>
      <c r="X356">
        <f t="shared" si="522"/>
        <v>12</v>
      </c>
      <c r="Y356">
        <f t="shared" si="525"/>
        <v>12</v>
      </c>
      <c r="Z356">
        <f t="shared" si="526"/>
        <v>1</v>
      </c>
      <c r="AA356">
        <f t="shared" si="527"/>
        <v>0</v>
      </c>
      <c r="AB356">
        <f t="shared" si="528"/>
        <v>0</v>
      </c>
      <c r="AC356">
        <f t="shared" si="529"/>
        <v>0</v>
      </c>
      <c r="AD356">
        <f t="shared" si="530"/>
        <v>0</v>
      </c>
      <c r="AE356">
        <f t="shared" si="531"/>
        <v>0</v>
      </c>
      <c r="AF356">
        <f t="shared" si="532"/>
        <v>0</v>
      </c>
      <c r="AG356">
        <f t="shared" si="533"/>
        <v>0</v>
      </c>
      <c r="AH356">
        <f t="shared" si="534"/>
        <v>0</v>
      </c>
      <c r="AI356">
        <f t="shared" si="535"/>
        <v>0</v>
      </c>
      <c r="AL356">
        <f t="shared" si="536"/>
        <v>0</v>
      </c>
      <c r="AM356">
        <f t="shared" si="537"/>
        <v>0</v>
      </c>
      <c r="AN356">
        <f t="shared" si="538"/>
        <v>0</v>
      </c>
      <c r="AO356">
        <f t="shared" si="539"/>
        <v>0</v>
      </c>
      <c r="AP356">
        <f t="shared" si="540"/>
        <v>0</v>
      </c>
      <c r="AQ356">
        <f t="shared" si="541"/>
        <v>0</v>
      </c>
      <c r="AR356">
        <f t="shared" si="542"/>
        <v>0</v>
      </c>
      <c r="AS356">
        <f t="shared" si="543"/>
        <v>0</v>
      </c>
      <c r="AT356">
        <f t="shared" si="544"/>
        <v>0</v>
      </c>
      <c r="AU356">
        <f t="shared" si="545"/>
        <v>0</v>
      </c>
      <c r="AV356">
        <f t="shared" si="546"/>
        <v>0</v>
      </c>
      <c r="AW356">
        <f t="shared" si="547"/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N356"/>
      <c r="BO356"/>
      <c r="BP356"/>
      <c r="BQ356"/>
      <c r="BR356"/>
      <c r="BS356"/>
      <c r="BT356"/>
      <c r="BU356"/>
      <c r="BV356"/>
      <c r="BW356"/>
      <c r="BX356"/>
      <c r="BY356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</row>
    <row r="357" spans="1:124" ht="14" thickTop="1" thickBot="1" x14ac:dyDescent="0.35">
      <c r="A357" s="25" t="s">
        <v>53</v>
      </c>
      <c r="B357" s="196">
        <f t="shared" ref="B357:Q357" si="550">SUM(B333:B356)</f>
        <v>413</v>
      </c>
      <c r="C357" s="202">
        <f t="shared" si="550"/>
        <v>10</v>
      </c>
      <c r="D357" s="196">
        <f t="shared" si="550"/>
        <v>351</v>
      </c>
      <c r="E357" s="202">
        <f t="shared" si="550"/>
        <v>2</v>
      </c>
      <c r="F357" s="196">
        <f t="shared" si="550"/>
        <v>37</v>
      </c>
      <c r="G357" s="202">
        <f t="shared" si="550"/>
        <v>0</v>
      </c>
      <c r="H357" s="196">
        <f t="shared" si="550"/>
        <v>3</v>
      </c>
      <c r="I357" s="202">
        <f t="shared" si="550"/>
        <v>0</v>
      </c>
      <c r="J357" s="196">
        <f t="shared" si="550"/>
        <v>1</v>
      </c>
      <c r="K357" s="202">
        <f t="shared" si="550"/>
        <v>0</v>
      </c>
      <c r="L357" s="196">
        <f t="shared" si="550"/>
        <v>0</v>
      </c>
      <c r="M357" s="202">
        <f t="shared" si="550"/>
        <v>0</v>
      </c>
      <c r="N357" s="196">
        <f t="shared" si="550"/>
        <v>0</v>
      </c>
      <c r="O357" s="202">
        <f t="shared" si="550"/>
        <v>0</v>
      </c>
      <c r="P357" s="196">
        <f t="shared" si="550"/>
        <v>0</v>
      </c>
      <c r="Q357" s="202">
        <f t="shared" si="550"/>
        <v>0</v>
      </c>
      <c r="R357" s="196">
        <f>SUM(R333:R356)</f>
        <v>0</v>
      </c>
      <c r="S357" s="202">
        <f>SUM(S333:S356)</f>
        <v>0</v>
      </c>
      <c r="T357" s="196">
        <f>SUM(T333:T356)</f>
        <v>805</v>
      </c>
      <c r="U357" s="202">
        <f>SUM(U333:U356)</f>
        <v>12</v>
      </c>
      <c r="V357" s="26"/>
      <c r="W357" s="4"/>
      <c r="X357">
        <f t="shared" si="522"/>
        <v>33</v>
      </c>
      <c r="Y357">
        <f t="shared" si="525"/>
        <v>21</v>
      </c>
      <c r="Z357">
        <f t="shared" si="526"/>
        <v>3</v>
      </c>
      <c r="AA357">
        <f t="shared" si="527"/>
        <v>0</v>
      </c>
      <c r="AB357">
        <f t="shared" si="528"/>
        <v>0</v>
      </c>
      <c r="AC357">
        <f t="shared" si="529"/>
        <v>0</v>
      </c>
      <c r="AD357">
        <f t="shared" si="530"/>
        <v>0</v>
      </c>
      <c r="AE357">
        <f t="shared" si="531"/>
        <v>0</v>
      </c>
      <c r="AF357">
        <f t="shared" si="532"/>
        <v>0</v>
      </c>
      <c r="AG357">
        <f t="shared" si="533"/>
        <v>0</v>
      </c>
      <c r="AH357">
        <f t="shared" si="534"/>
        <v>0</v>
      </c>
      <c r="AI357">
        <f t="shared" si="535"/>
        <v>0</v>
      </c>
      <c r="AL357">
        <f t="shared" si="536"/>
        <v>1</v>
      </c>
      <c r="AM357">
        <f t="shared" si="537"/>
        <v>0</v>
      </c>
      <c r="AN357">
        <f t="shared" si="538"/>
        <v>0</v>
      </c>
      <c r="AO357">
        <f t="shared" si="539"/>
        <v>0</v>
      </c>
      <c r="AP357">
        <f t="shared" si="540"/>
        <v>0</v>
      </c>
      <c r="AQ357">
        <f t="shared" si="541"/>
        <v>0</v>
      </c>
      <c r="AR357">
        <f t="shared" si="542"/>
        <v>0</v>
      </c>
      <c r="AS357">
        <f t="shared" si="543"/>
        <v>0</v>
      </c>
      <c r="AT357">
        <f t="shared" si="544"/>
        <v>0</v>
      </c>
      <c r="AU357">
        <f t="shared" si="545"/>
        <v>0</v>
      </c>
      <c r="AV357">
        <f t="shared" si="546"/>
        <v>0</v>
      </c>
      <c r="AW357">
        <f t="shared" si="547"/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N357"/>
      <c r="BO357"/>
      <c r="BP357"/>
      <c r="BQ357"/>
      <c r="BR357"/>
      <c r="BS357"/>
      <c r="BT357"/>
      <c r="BU357"/>
      <c r="BV357"/>
      <c r="BW357"/>
      <c r="BX357"/>
      <c r="BY357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</row>
    <row r="358" spans="1:124" ht="13.5" thickTop="1" x14ac:dyDescent="0.3">
      <c r="A358" s="27" t="s">
        <v>125</v>
      </c>
      <c r="B358" s="197">
        <f>B357/T357</f>
        <v>0.5130434782608696</v>
      </c>
      <c r="C358" s="203">
        <f>C357/T357</f>
        <v>1.2422360248447204E-2</v>
      </c>
      <c r="D358" s="197">
        <f>D357/T357</f>
        <v>0.43602484472049691</v>
      </c>
      <c r="E358" s="203">
        <f>E357/T357</f>
        <v>2.4844720496894411E-3</v>
      </c>
      <c r="F358" s="197">
        <f>F357/T357</f>
        <v>4.5962732919254658E-2</v>
      </c>
      <c r="G358" s="203">
        <f>G357/T357</f>
        <v>0</v>
      </c>
      <c r="H358" s="197">
        <f>H357/T357</f>
        <v>3.7267080745341614E-3</v>
      </c>
      <c r="I358" s="203">
        <f>I357/T357</f>
        <v>0</v>
      </c>
      <c r="J358" s="197">
        <f>J357/T357</f>
        <v>1.2422360248447205E-3</v>
      </c>
      <c r="K358" s="203">
        <f>K357/T357</f>
        <v>0</v>
      </c>
      <c r="L358" s="197">
        <f>L357/T357</f>
        <v>0</v>
      </c>
      <c r="M358" s="203">
        <f>M357/T357</f>
        <v>0</v>
      </c>
      <c r="N358" s="197">
        <f>N357/T357</f>
        <v>0</v>
      </c>
      <c r="O358" s="203">
        <f>O357/T357</f>
        <v>0</v>
      </c>
      <c r="P358" s="197">
        <f>P357/T357</f>
        <v>0</v>
      </c>
      <c r="Q358" s="203">
        <f>Q357/T357</f>
        <v>0</v>
      </c>
      <c r="R358" s="197">
        <f>R357/T357</f>
        <v>0</v>
      </c>
      <c r="S358" s="203">
        <f>S357/T357</f>
        <v>0</v>
      </c>
      <c r="T358" s="197">
        <f>100%</f>
        <v>1</v>
      </c>
      <c r="U358" s="203">
        <f>U357/T357</f>
        <v>1.4906832298136646E-2</v>
      </c>
      <c r="V358" s="26"/>
      <c r="W358" s="4"/>
      <c r="X358"/>
      <c r="Y358"/>
      <c r="Z358"/>
      <c r="AA358"/>
      <c r="AB358"/>
      <c r="AC358"/>
      <c r="AD358"/>
      <c r="AE358"/>
      <c r="AF358"/>
      <c r="AG358"/>
      <c r="AH358"/>
      <c r="AI358"/>
      <c r="AL358"/>
      <c r="AM358"/>
      <c r="AN358"/>
      <c r="AO358"/>
      <c r="AP358"/>
      <c r="AQ358"/>
      <c r="AR358"/>
      <c r="AS358"/>
      <c r="AT358"/>
      <c r="AU358"/>
      <c r="AV358"/>
      <c r="AW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N358"/>
      <c r="BO358"/>
      <c r="BP358"/>
      <c r="BQ358"/>
      <c r="BR358"/>
      <c r="BS358"/>
      <c r="BT358"/>
      <c r="BU358"/>
      <c r="BV358"/>
      <c r="BW358"/>
      <c r="BX358"/>
      <c r="BY358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</row>
    <row r="359" spans="1:124" ht="13" x14ac:dyDescent="0.3">
      <c r="A359" s="27" t="s">
        <v>111</v>
      </c>
      <c r="B359" s="198">
        <f t="shared" ref="B359:U359" si="551">SUM(B339:B353)</f>
        <v>351</v>
      </c>
      <c r="C359" s="204">
        <f t="shared" si="551"/>
        <v>9</v>
      </c>
      <c r="D359" s="198">
        <f t="shared" si="551"/>
        <v>304</v>
      </c>
      <c r="E359" s="204">
        <f t="shared" si="551"/>
        <v>2</v>
      </c>
      <c r="F359" s="198">
        <f t="shared" si="551"/>
        <v>31</v>
      </c>
      <c r="G359" s="204">
        <f t="shared" si="551"/>
        <v>0</v>
      </c>
      <c r="H359" s="198">
        <f t="shared" si="551"/>
        <v>2</v>
      </c>
      <c r="I359" s="204">
        <f t="shared" si="551"/>
        <v>0</v>
      </c>
      <c r="J359" s="198">
        <f t="shared" si="551"/>
        <v>0</v>
      </c>
      <c r="K359" s="204">
        <f t="shared" si="551"/>
        <v>0</v>
      </c>
      <c r="L359" s="198">
        <f t="shared" si="551"/>
        <v>0</v>
      </c>
      <c r="M359" s="204">
        <f t="shared" si="551"/>
        <v>0</v>
      </c>
      <c r="N359" s="198">
        <f t="shared" si="551"/>
        <v>0</v>
      </c>
      <c r="O359" s="204">
        <f t="shared" si="551"/>
        <v>0</v>
      </c>
      <c r="P359" s="198">
        <f t="shared" si="551"/>
        <v>0</v>
      </c>
      <c r="Q359" s="204">
        <f t="shared" si="551"/>
        <v>0</v>
      </c>
      <c r="R359" s="198">
        <f t="shared" si="551"/>
        <v>0</v>
      </c>
      <c r="S359" s="204">
        <f t="shared" si="551"/>
        <v>0</v>
      </c>
      <c r="T359" s="198">
        <f t="shared" si="551"/>
        <v>688</v>
      </c>
      <c r="U359" s="204">
        <f t="shared" si="551"/>
        <v>11</v>
      </c>
      <c r="V359" s="26"/>
      <c r="W359" s="4"/>
      <c r="X359">
        <f t="shared" ref="X359:X371" si="552">BA140</f>
        <v>23</v>
      </c>
      <c r="Y359">
        <f>BB140</f>
        <v>32</v>
      </c>
      <c r="Z359">
        <f t="shared" ref="Z359:Z371" si="553">BC140</f>
        <v>2</v>
      </c>
      <c r="AA359">
        <f t="shared" ref="AA359:AA371" si="554">BD140</f>
        <v>0</v>
      </c>
      <c r="AB359">
        <f t="shared" ref="AB359:AB371" si="555">BE140</f>
        <v>0</v>
      </c>
      <c r="AC359">
        <f t="shared" ref="AC359:AC371" si="556">BF140</f>
        <v>0</v>
      </c>
      <c r="AD359">
        <f t="shared" ref="AD359:AD371" si="557">BG140</f>
        <v>0</v>
      </c>
      <c r="AE359">
        <f t="shared" ref="AE359:AE371" si="558">BH140</f>
        <v>0</v>
      </c>
      <c r="AF359">
        <f t="shared" ref="AF359:AF371" si="559">BI140</f>
        <v>0</v>
      </c>
      <c r="AG359">
        <f t="shared" ref="AG359:AG371" si="560">BJ140</f>
        <v>0</v>
      </c>
      <c r="AH359">
        <f t="shared" ref="AH359:AH371" si="561">BK140</f>
        <v>0</v>
      </c>
      <c r="AI359">
        <f t="shared" ref="AI359:AI371" si="562">BL140</f>
        <v>0</v>
      </c>
      <c r="AL359">
        <f>BN134</f>
        <v>1</v>
      </c>
      <c r="AM359">
        <f t="shared" ref="AM359:AW359" si="563">BO134</f>
        <v>0</v>
      </c>
      <c r="AN359">
        <f t="shared" si="563"/>
        <v>0</v>
      </c>
      <c r="AO359">
        <f t="shared" si="563"/>
        <v>0</v>
      </c>
      <c r="AP359">
        <f t="shared" si="563"/>
        <v>0</v>
      </c>
      <c r="AQ359">
        <f t="shared" si="563"/>
        <v>0</v>
      </c>
      <c r="AR359">
        <f t="shared" si="563"/>
        <v>0</v>
      </c>
      <c r="AS359">
        <f t="shared" si="563"/>
        <v>0</v>
      </c>
      <c r="AT359">
        <f t="shared" si="563"/>
        <v>0</v>
      </c>
      <c r="AU359">
        <f t="shared" si="563"/>
        <v>0</v>
      </c>
      <c r="AV359">
        <f t="shared" si="563"/>
        <v>0</v>
      </c>
      <c r="AW359">
        <f t="shared" si="563"/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N359"/>
      <c r="BO359"/>
      <c r="BP359"/>
      <c r="BQ359"/>
      <c r="BR359"/>
      <c r="BS359"/>
      <c r="BT359"/>
      <c r="BU359"/>
      <c r="BV359"/>
      <c r="BW359"/>
      <c r="BX359"/>
      <c r="BY359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</row>
    <row r="360" spans="1:124" ht="13.5" thickBot="1" x14ac:dyDescent="0.35">
      <c r="A360" s="18" t="s">
        <v>112</v>
      </c>
      <c r="B360" s="199">
        <f t="shared" ref="B360:U360" si="564">B357-B359</f>
        <v>62</v>
      </c>
      <c r="C360" s="205">
        <f t="shared" si="564"/>
        <v>1</v>
      </c>
      <c r="D360" s="199">
        <f t="shared" si="564"/>
        <v>47</v>
      </c>
      <c r="E360" s="205">
        <f t="shared" si="564"/>
        <v>0</v>
      </c>
      <c r="F360" s="199">
        <f t="shared" si="564"/>
        <v>6</v>
      </c>
      <c r="G360" s="205">
        <f t="shared" si="564"/>
        <v>0</v>
      </c>
      <c r="H360" s="199">
        <f t="shared" si="564"/>
        <v>1</v>
      </c>
      <c r="I360" s="205">
        <f t="shared" si="564"/>
        <v>0</v>
      </c>
      <c r="J360" s="199">
        <f t="shared" si="564"/>
        <v>1</v>
      </c>
      <c r="K360" s="205">
        <f t="shared" si="564"/>
        <v>0</v>
      </c>
      <c r="L360" s="199">
        <f t="shared" si="564"/>
        <v>0</v>
      </c>
      <c r="M360" s="205">
        <f t="shared" si="564"/>
        <v>0</v>
      </c>
      <c r="N360" s="199">
        <f t="shared" si="564"/>
        <v>0</v>
      </c>
      <c r="O360" s="205">
        <f t="shared" si="564"/>
        <v>0</v>
      </c>
      <c r="P360" s="199">
        <f t="shared" si="564"/>
        <v>0</v>
      </c>
      <c r="Q360" s="205">
        <f t="shared" si="564"/>
        <v>0</v>
      </c>
      <c r="R360" s="199">
        <f t="shared" si="564"/>
        <v>0</v>
      </c>
      <c r="S360" s="205">
        <f t="shared" si="564"/>
        <v>0</v>
      </c>
      <c r="T360" s="199">
        <f t="shared" si="564"/>
        <v>117</v>
      </c>
      <c r="U360" s="205">
        <f t="shared" si="564"/>
        <v>1</v>
      </c>
      <c r="V360" s="26"/>
      <c r="W360" s="4"/>
      <c r="X360">
        <f t="shared" si="552"/>
        <v>24</v>
      </c>
      <c r="Y360">
        <f t="shared" ref="Y360:Y371" si="565">BB141</f>
        <v>33</v>
      </c>
      <c r="Z360">
        <f t="shared" si="553"/>
        <v>2</v>
      </c>
      <c r="AA360">
        <f t="shared" si="554"/>
        <v>0</v>
      </c>
      <c r="AB360">
        <f t="shared" si="555"/>
        <v>0</v>
      </c>
      <c r="AC360">
        <f t="shared" si="556"/>
        <v>0</v>
      </c>
      <c r="AD360">
        <f t="shared" si="557"/>
        <v>0</v>
      </c>
      <c r="AE360">
        <f t="shared" si="558"/>
        <v>0</v>
      </c>
      <c r="AF360">
        <f t="shared" si="559"/>
        <v>0</v>
      </c>
      <c r="AG360">
        <f t="shared" si="560"/>
        <v>0</v>
      </c>
      <c r="AH360">
        <f t="shared" si="561"/>
        <v>0</v>
      </c>
      <c r="AI360">
        <f t="shared" si="562"/>
        <v>0</v>
      </c>
      <c r="AL360">
        <f t="shared" ref="AL360:AL371" si="566">BN135</f>
        <v>0</v>
      </c>
      <c r="AM360">
        <f t="shared" ref="AM360:AM371" si="567">BO135</f>
        <v>0</v>
      </c>
      <c r="AN360">
        <f t="shared" ref="AN360:AN371" si="568">BP135</f>
        <v>0</v>
      </c>
      <c r="AO360">
        <f t="shared" ref="AO360:AO371" si="569">BQ135</f>
        <v>0</v>
      </c>
      <c r="AP360">
        <f t="shared" ref="AP360:AP371" si="570">BR135</f>
        <v>0</v>
      </c>
      <c r="AQ360">
        <f t="shared" ref="AQ360:AQ371" si="571">BS135</f>
        <v>0</v>
      </c>
      <c r="AR360">
        <f t="shared" ref="AR360:AR371" si="572">BT135</f>
        <v>0</v>
      </c>
      <c r="AS360">
        <f t="shared" ref="AS360:AS371" si="573">BU135</f>
        <v>0</v>
      </c>
      <c r="AT360">
        <f t="shared" ref="AT360:AT371" si="574">BV135</f>
        <v>0</v>
      </c>
      <c r="AU360">
        <f t="shared" ref="AU360:AU371" si="575">BW135</f>
        <v>0</v>
      </c>
      <c r="AV360">
        <f t="shared" ref="AV360:AV371" si="576">BX135</f>
        <v>0</v>
      </c>
      <c r="AW360">
        <f t="shared" ref="AW360:AW371" si="577">BY135</f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N360"/>
      <c r="BO360"/>
      <c r="BP360"/>
      <c r="BQ360"/>
      <c r="BR360"/>
      <c r="BS360"/>
      <c r="BT360"/>
      <c r="BU360"/>
      <c r="BV360"/>
      <c r="BW360"/>
      <c r="BX360"/>
      <c r="BY360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</row>
    <row r="361" spans="1:124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f>T357-U357</f>
        <v>793</v>
      </c>
      <c r="J361" s="56"/>
      <c r="K361" s="53"/>
      <c r="L361" s="60" t="s">
        <v>56</v>
      </c>
      <c r="M361" s="54">
        <f>U357</f>
        <v>12</v>
      </c>
      <c r="N361" s="58"/>
      <c r="O361" s="47"/>
      <c r="P361" s="51"/>
      <c r="Q361" s="48"/>
      <c r="R361" s="49" t="s">
        <v>57</v>
      </c>
      <c r="S361" s="49"/>
      <c r="T361" s="52">
        <f>I361+M361*2</f>
        <v>817</v>
      </c>
      <c r="U361" s="50"/>
      <c r="V361" s="26"/>
      <c r="W361" s="4"/>
      <c r="X361">
        <f t="shared" si="552"/>
        <v>27</v>
      </c>
      <c r="Y361">
        <f t="shared" si="565"/>
        <v>31</v>
      </c>
      <c r="Z361">
        <f t="shared" si="553"/>
        <v>1</v>
      </c>
      <c r="AA361">
        <f t="shared" si="554"/>
        <v>0</v>
      </c>
      <c r="AB361">
        <f t="shared" si="555"/>
        <v>0</v>
      </c>
      <c r="AC361">
        <f t="shared" si="556"/>
        <v>0</v>
      </c>
      <c r="AD361">
        <f t="shared" si="557"/>
        <v>0</v>
      </c>
      <c r="AE361">
        <f t="shared" si="558"/>
        <v>0</v>
      </c>
      <c r="AF361">
        <f t="shared" si="559"/>
        <v>0</v>
      </c>
      <c r="AG361">
        <f t="shared" si="560"/>
        <v>0</v>
      </c>
      <c r="AH361">
        <f t="shared" si="561"/>
        <v>0</v>
      </c>
      <c r="AI361">
        <f t="shared" si="562"/>
        <v>0</v>
      </c>
      <c r="AL361">
        <f t="shared" si="566"/>
        <v>1</v>
      </c>
      <c r="AM361">
        <f t="shared" si="567"/>
        <v>0</v>
      </c>
      <c r="AN361">
        <f t="shared" si="568"/>
        <v>0</v>
      </c>
      <c r="AO361">
        <f t="shared" si="569"/>
        <v>0</v>
      </c>
      <c r="AP361">
        <f t="shared" si="570"/>
        <v>0</v>
      </c>
      <c r="AQ361">
        <f t="shared" si="571"/>
        <v>0</v>
      </c>
      <c r="AR361">
        <f t="shared" si="572"/>
        <v>0</v>
      </c>
      <c r="AS361">
        <f t="shared" si="573"/>
        <v>0</v>
      </c>
      <c r="AT361">
        <f t="shared" si="574"/>
        <v>0</v>
      </c>
      <c r="AU361">
        <f t="shared" si="575"/>
        <v>0</v>
      </c>
      <c r="AV361">
        <f t="shared" si="576"/>
        <v>0</v>
      </c>
      <c r="AW361">
        <f t="shared" si="577"/>
        <v>0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N361"/>
      <c r="BO361"/>
      <c r="BP361"/>
      <c r="BQ361"/>
      <c r="BR361"/>
      <c r="BS361"/>
      <c r="BT361"/>
      <c r="BU361"/>
      <c r="BV361"/>
      <c r="BW361"/>
      <c r="BX361"/>
      <c r="BY361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</row>
    <row r="362" spans="1:124" ht="13.5" thickTop="1" x14ac:dyDescent="0.3">
      <c r="A362" s="32" t="s">
        <v>58</v>
      </c>
      <c r="B362" s="33"/>
      <c r="C362" s="33"/>
      <c r="D362" s="34" t="s">
        <v>59</v>
      </c>
      <c r="E362" s="35">
        <f>(B357*15+D357*35+F357*45+H357*55+J357*65+L357*75+N357*85+P357*95+R357*125)/T357</f>
        <v>25.310559006211179</v>
      </c>
      <c r="F362" s="32" t="s">
        <v>60</v>
      </c>
      <c r="G362" s="36"/>
      <c r="H362" s="34" t="s">
        <v>61</v>
      </c>
      <c r="I362" s="35">
        <f>(C357*15+E357*35+G357*45+I357*55+K357*65+M357*75+O357*85+Q357*95+S357*125)/U357</f>
        <v>18.333333333333332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6"/>
      <c r="W362" s="4"/>
      <c r="X362">
        <f t="shared" si="552"/>
        <v>34</v>
      </c>
      <c r="Y362">
        <f t="shared" si="565"/>
        <v>21</v>
      </c>
      <c r="Z362">
        <f t="shared" si="553"/>
        <v>0</v>
      </c>
      <c r="AA362">
        <f t="shared" si="554"/>
        <v>0</v>
      </c>
      <c r="AB362">
        <f t="shared" si="555"/>
        <v>0</v>
      </c>
      <c r="AC362">
        <f t="shared" si="556"/>
        <v>0</v>
      </c>
      <c r="AD362">
        <f t="shared" si="557"/>
        <v>0</v>
      </c>
      <c r="AE362">
        <f t="shared" si="558"/>
        <v>0</v>
      </c>
      <c r="AF362">
        <f t="shared" si="559"/>
        <v>0</v>
      </c>
      <c r="AG362">
        <f t="shared" si="560"/>
        <v>0</v>
      </c>
      <c r="AH362">
        <f t="shared" si="561"/>
        <v>0</v>
      </c>
      <c r="AI362">
        <f t="shared" si="562"/>
        <v>0</v>
      </c>
      <c r="AL362">
        <f t="shared" si="566"/>
        <v>0</v>
      </c>
      <c r="AM362">
        <f t="shared" si="567"/>
        <v>0</v>
      </c>
      <c r="AN362">
        <f t="shared" si="568"/>
        <v>0</v>
      </c>
      <c r="AO362">
        <f t="shared" si="569"/>
        <v>0</v>
      </c>
      <c r="AP362">
        <f t="shared" si="570"/>
        <v>0</v>
      </c>
      <c r="AQ362">
        <f t="shared" si="571"/>
        <v>0</v>
      </c>
      <c r="AR362">
        <f t="shared" si="572"/>
        <v>0</v>
      </c>
      <c r="AS362">
        <f t="shared" si="573"/>
        <v>0</v>
      </c>
      <c r="AT362">
        <f t="shared" si="574"/>
        <v>0</v>
      </c>
      <c r="AU362">
        <f t="shared" si="575"/>
        <v>0</v>
      </c>
      <c r="AV362">
        <f t="shared" si="576"/>
        <v>0</v>
      </c>
      <c r="AW362">
        <f t="shared" si="577"/>
        <v>0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N362"/>
      <c r="BO362"/>
      <c r="BP362"/>
      <c r="BQ362"/>
      <c r="BR362"/>
      <c r="BS362"/>
      <c r="BT362"/>
      <c r="BU362"/>
      <c r="BV362"/>
      <c r="BW362"/>
      <c r="BX362"/>
      <c r="BY36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</row>
    <row r="363" spans="1:124" ht="6" customHeight="1" x14ac:dyDescent="0.3">
      <c r="V363" s="26"/>
      <c r="W363" s="4"/>
      <c r="X363">
        <f t="shared" si="552"/>
        <v>30</v>
      </c>
      <c r="Y363">
        <f t="shared" si="565"/>
        <v>30</v>
      </c>
      <c r="Z363">
        <f t="shared" si="553"/>
        <v>0</v>
      </c>
      <c r="AA363">
        <f t="shared" si="554"/>
        <v>0</v>
      </c>
      <c r="AB363">
        <f t="shared" si="555"/>
        <v>0</v>
      </c>
      <c r="AC363">
        <f t="shared" si="556"/>
        <v>0</v>
      </c>
      <c r="AD363">
        <f t="shared" si="557"/>
        <v>0</v>
      </c>
      <c r="AE363">
        <f t="shared" si="558"/>
        <v>0</v>
      </c>
      <c r="AF363">
        <f t="shared" si="559"/>
        <v>0</v>
      </c>
      <c r="AG363">
        <f t="shared" si="560"/>
        <v>0</v>
      </c>
      <c r="AH363">
        <f t="shared" si="561"/>
        <v>0</v>
      </c>
      <c r="AI363">
        <f t="shared" si="562"/>
        <v>0</v>
      </c>
      <c r="AL363">
        <f t="shared" si="566"/>
        <v>0</v>
      </c>
      <c r="AM363">
        <f t="shared" si="567"/>
        <v>0</v>
      </c>
      <c r="AN363">
        <f t="shared" si="568"/>
        <v>0</v>
      </c>
      <c r="AO363">
        <f t="shared" si="569"/>
        <v>0</v>
      </c>
      <c r="AP363">
        <f t="shared" si="570"/>
        <v>0</v>
      </c>
      <c r="AQ363">
        <f t="shared" si="571"/>
        <v>0</v>
      </c>
      <c r="AR363">
        <f t="shared" si="572"/>
        <v>0</v>
      </c>
      <c r="AS363">
        <f t="shared" si="573"/>
        <v>0</v>
      </c>
      <c r="AT363">
        <f t="shared" si="574"/>
        <v>0</v>
      </c>
      <c r="AU363">
        <f t="shared" si="575"/>
        <v>0</v>
      </c>
      <c r="AV363">
        <f t="shared" si="576"/>
        <v>0</v>
      </c>
      <c r="AW363">
        <f t="shared" si="577"/>
        <v>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N363"/>
      <c r="BO363"/>
      <c r="BP363"/>
      <c r="BQ363"/>
      <c r="BR363"/>
      <c r="BS363"/>
      <c r="BT363"/>
      <c r="BU363"/>
      <c r="BV363"/>
      <c r="BW363"/>
      <c r="BX363"/>
      <c r="BY363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</row>
    <row r="364" spans="1:124" ht="13" x14ac:dyDescent="0.3">
      <c r="V364" s="26"/>
      <c r="W364" s="4"/>
      <c r="X364">
        <f t="shared" si="552"/>
        <v>28</v>
      </c>
      <c r="Y364">
        <f t="shared" si="565"/>
        <v>19</v>
      </c>
      <c r="Z364">
        <f t="shared" si="553"/>
        <v>1</v>
      </c>
      <c r="AA364">
        <f t="shared" si="554"/>
        <v>0</v>
      </c>
      <c r="AB364">
        <f t="shared" si="555"/>
        <v>0</v>
      </c>
      <c r="AC364">
        <f t="shared" si="556"/>
        <v>0</v>
      </c>
      <c r="AD364">
        <f t="shared" si="557"/>
        <v>0</v>
      </c>
      <c r="AE364">
        <f t="shared" si="558"/>
        <v>0</v>
      </c>
      <c r="AF364">
        <f t="shared" si="559"/>
        <v>0</v>
      </c>
      <c r="AG364">
        <f t="shared" si="560"/>
        <v>0</v>
      </c>
      <c r="AH364">
        <f t="shared" si="561"/>
        <v>0</v>
      </c>
      <c r="AI364">
        <f t="shared" si="562"/>
        <v>0</v>
      </c>
      <c r="AL364">
        <f t="shared" si="566"/>
        <v>1</v>
      </c>
      <c r="AM364">
        <f t="shared" si="567"/>
        <v>0</v>
      </c>
      <c r="AN364">
        <f t="shared" si="568"/>
        <v>0</v>
      </c>
      <c r="AO364">
        <f t="shared" si="569"/>
        <v>0</v>
      </c>
      <c r="AP364">
        <f t="shared" si="570"/>
        <v>0</v>
      </c>
      <c r="AQ364">
        <f t="shared" si="571"/>
        <v>0</v>
      </c>
      <c r="AR364">
        <f t="shared" si="572"/>
        <v>0</v>
      </c>
      <c r="AS364">
        <f t="shared" si="573"/>
        <v>0</v>
      </c>
      <c r="AT364">
        <f t="shared" si="574"/>
        <v>0</v>
      </c>
      <c r="AU364">
        <f t="shared" si="575"/>
        <v>0</v>
      </c>
      <c r="AV364">
        <f t="shared" si="576"/>
        <v>0</v>
      </c>
      <c r="AW364">
        <f t="shared" si="577"/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N364"/>
      <c r="BO364"/>
      <c r="BP364"/>
      <c r="BQ364"/>
      <c r="BR364"/>
      <c r="BS364"/>
      <c r="BT364"/>
      <c r="BU364"/>
      <c r="BV364"/>
      <c r="BW364"/>
      <c r="BX364"/>
      <c r="BY364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</row>
    <row r="365" spans="1:124" ht="13" x14ac:dyDescent="0.3">
      <c r="V365" s="26"/>
      <c r="W365" s="4"/>
      <c r="X365">
        <f t="shared" si="552"/>
        <v>37</v>
      </c>
      <c r="Y365">
        <f t="shared" si="565"/>
        <v>26</v>
      </c>
      <c r="Z365">
        <f t="shared" si="553"/>
        <v>2</v>
      </c>
      <c r="AA365">
        <f t="shared" si="554"/>
        <v>0</v>
      </c>
      <c r="AB365">
        <f t="shared" si="555"/>
        <v>0</v>
      </c>
      <c r="AC365">
        <f t="shared" si="556"/>
        <v>0</v>
      </c>
      <c r="AD365">
        <f t="shared" si="557"/>
        <v>0</v>
      </c>
      <c r="AE365">
        <f t="shared" si="558"/>
        <v>0</v>
      </c>
      <c r="AF365">
        <f t="shared" si="559"/>
        <v>0</v>
      </c>
      <c r="AG365">
        <f t="shared" si="560"/>
        <v>0</v>
      </c>
      <c r="AH365">
        <f t="shared" si="561"/>
        <v>0</v>
      </c>
      <c r="AI365">
        <f t="shared" si="562"/>
        <v>0</v>
      </c>
      <c r="AL365">
        <f t="shared" si="566"/>
        <v>2</v>
      </c>
      <c r="AM365">
        <f t="shared" si="567"/>
        <v>1</v>
      </c>
      <c r="AN365">
        <f t="shared" si="568"/>
        <v>0</v>
      </c>
      <c r="AO365">
        <f t="shared" si="569"/>
        <v>0</v>
      </c>
      <c r="AP365">
        <f t="shared" si="570"/>
        <v>0</v>
      </c>
      <c r="AQ365">
        <f t="shared" si="571"/>
        <v>0</v>
      </c>
      <c r="AR365">
        <f t="shared" si="572"/>
        <v>0</v>
      </c>
      <c r="AS365">
        <f t="shared" si="573"/>
        <v>0</v>
      </c>
      <c r="AT365">
        <f t="shared" si="574"/>
        <v>0</v>
      </c>
      <c r="AU365">
        <f t="shared" si="575"/>
        <v>0</v>
      </c>
      <c r="AV365">
        <f t="shared" si="576"/>
        <v>0</v>
      </c>
      <c r="AW365">
        <f t="shared" si="577"/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N365"/>
      <c r="BO365"/>
      <c r="BP365"/>
      <c r="BQ365"/>
      <c r="BR365"/>
      <c r="BS365"/>
      <c r="BT365"/>
      <c r="BU365"/>
      <c r="BV365"/>
      <c r="BW365"/>
      <c r="BX365"/>
      <c r="BY365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</row>
    <row r="366" spans="1:124" ht="13" x14ac:dyDescent="0.3">
      <c r="V366" s="26"/>
      <c r="W366" s="4"/>
      <c r="X366">
        <f t="shared" si="552"/>
        <v>38</v>
      </c>
      <c r="Y366">
        <f t="shared" si="565"/>
        <v>29</v>
      </c>
      <c r="Z366">
        <f t="shared" si="553"/>
        <v>2</v>
      </c>
      <c r="AA366">
        <f t="shared" si="554"/>
        <v>1</v>
      </c>
      <c r="AB366">
        <f t="shared" si="555"/>
        <v>0</v>
      </c>
      <c r="AC366">
        <f t="shared" si="556"/>
        <v>0</v>
      </c>
      <c r="AD366">
        <f t="shared" si="557"/>
        <v>0</v>
      </c>
      <c r="AE366">
        <f t="shared" si="558"/>
        <v>0</v>
      </c>
      <c r="AF366">
        <f t="shared" si="559"/>
        <v>0</v>
      </c>
      <c r="AG366">
        <f t="shared" si="560"/>
        <v>0</v>
      </c>
      <c r="AH366">
        <f t="shared" si="561"/>
        <v>0</v>
      </c>
      <c r="AI366">
        <f t="shared" si="562"/>
        <v>0</v>
      </c>
      <c r="AL366">
        <f t="shared" si="566"/>
        <v>0</v>
      </c>
      <c r="AM366">
        <f t="shared" si="567"/>
        <v>1</v>
      </c>
      <c r="AN366">
        <f t="shared" si="568"/>
        <v>0</v>
      </c>
      <c r="AO366">
        <f t="shared" si="569"/>
        <v>0</v>
      </c>
      <c r="AP366">
        <f t="shared" si="570"/>
        <v>0</v>
      </c>
      <c r="AQ366">
        <f t="shared" si="571"/>
        <v>0</v>
      </c>
      <c r="AR366">
        <f t="shared" si="572"/>
        <v>0</v>
      </c>
      <c r="AS366">
        <f t="shared" si="573"/>
        <v>0</v>
      </c>
      <c r="AT366">
        <f t="shared" si="574"/>
        <v>0</v>
      </c>
      <c r="AU366">
        <f t="shared" si="575"/>
        <v>0</v>
      </c>
      <c r="AV366">
        <f t="shared" si="576"/>
        <v>0</v>
      </c>
      <c r="AW366">
        <f t="shared" si="577"/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N366"/>
      <c r="BO366"/>
      <c r="BP366"/>
      <c r="BQ366"/>
      <c r="BR366"/>
      <c r="BS366"/>
      <c r="BT366"/>
      <c r="BU366"/>
      <c r="BV366"/>
      <c r="BW366"/>
      <c r="BX366"/>
      <c r="BY366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</row>
    <row r="367" spans="1:124" ht="13" x14ac:dyDescent="0.3">
      <c r="V367" s="26"/>
      <c r="W367" s="4"/>
      <c r="X367">
        <f t="shared" si="552"/>
        <v>27</v>
      </c>
      <c r="Y367">
        <f t="shared" si="565"/>
        <v>21</v>
      </c>
      <c r="Z367">
        <f t="shared" si="553"/>
        <v>6</v>
      </c>
      <c r="AA367">
        <f t="shared" si="554"/>
        <v>0</v>
      </c>
      <c r="AB367">
        <f t="shared" si="555"/>
        <v>0</v>
      </c>
      <c r="AC367">
        <f t="shared" si="556"/>
        <v>0</v>
      </c>
      <c r="AD367">
        <f t="shared" si="557"/>
        <v>0</v>
      </c>
      <c r="AE367">
        <f t="shared" si="558"/>
        <v>0</v>
      </c>
      <c r="AF367">
        <f t="shared" si="559"/>
        <v>0</v>
      </c>
      <c r="AG367">
        <f t="shared" si="560"/>
        <v>0</v>
      </c>
      <c r="AH367">
        <f t="shared" si="561"/>
        <v>0</v>
      </c>
      <c r="AI367">
        <f t="shared" si="562"/>
        <v>0</v>
      </c>
      <c r="AL367">
        <f t="shared" si="566"/>
        <v>1</v>
      </c>
      <c r="AM367">
        <f t="shared" si="567"/>
        <v>0</v>
      </c>
      <c r="AN367">
        <f t="shared" si="568"/>
        <v>0</v>
      </c>
      <c r="AO367">
        <f t="shared" si="569"/>
        <v>0</v>
      </c>
      <c r="AP367">
        <f t="shared" si="570"/>
        <v>0</v>
      </c>
      <c r="AQ367">
        <f t="shared" si="571"/>
        <v>0</v>
      </c>
      <c r="AR367">
        <f t="shared" si="572"/>
        <v>0</v>
      </c>
      <c r="AS367">
        <f t="shared" si="573"/>
        <v>0</v>
      </c>
      <c r="AT367">
        <f t="shared" si="574"/>
        <v>0</v>
      </c>
      <c r="AU367">
        <f t="shared" si="575"/>
        <v>0</v>
      </c>
      <c r="AV367">
        <f t="shared" si="576"/>
        <v>0</v>
      </c>
      <c r="AW367">
        <f t="shared" si="577"/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N367"/>
      <c r="BO367"/>
      <c r="BP367"/>
      <c r="BQ367"/>
      <c r="BR367"/>
      <c r="BS367"/>
      <c r="BT367"/>
      <c r="BU367"/>
      <c r="BV367"/>
      <c r="BW367"/>
      <c r="BX367"/>
      <c r="BY367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</row>
    <row r="368" spans="1:124" ht="13" x14ac:dyDescent="0.3">
      <c r="V368" s="26"/>
      <c r="W368" s="4"/>
      <c r="X368">
        <f t="shared" si="552"/>
        <v>22</v>
      </c>
      <c r="Y368">
        <f t="shared" si="565"/>
        <v>12</v>
      </c>
      <c r="Z368">
        <f t="shared" si="553"/>
        <v>3</v>
      </c>
      <c r="AA368">
        <f t="shared" si="554"/>
        <v>1</v>
      </c>
      <c r="AB368">
        <f t="shared" si="555"/>
        <v>0</v>
      </c>
      <c r="AC368">
        <f t="shared" si="556"/>
        <v>0</v>
      </c>
      <c r="AD368">
        <f t="shared" si="557"/>
        <v>0</v>
      </c>
      <c r="AE368">
        <f t="shared" si="558"/>
        <v>0</v>
      </c>
      <c r="AF368">
        <f t="shared" si="559"/>
        <v>0</v>
      </c>
      <c r="AG368">
        <f t="shared" si="560"/>
        <v>0</v>
      </c>
      <c r="AH368">
        <f t="shared" si="561"/>
        <v>0</v>
      </c>
      <c r="AI368">
        <f t="shared" si="562"/>
        <v>0</v>
      </c>
      <c r="AL368">
        <f t="shared" si="566"/>
        <v>0</v>
      </c>
      <c r="AM368">
        <f t="shared" si="567"/>
        <v>0</v>
      </c>
      <c r="AN368">
        <f t="shared" si="568"/>
        <v>0</v>
      </c>
      <c r="AO368">
        <f t="shared" si="569"/>
        <v>0</v>
      </c>
      <c r="AP368">
        <f t="shared" si="570"/>
        <v>0</v>
      </c>
      <c r="AQ368">
        <f t="shared" si="571"/>
        <v>0</v>
      </c>
      <c r="AR368">
        <f t="shared" si="572"/>
        <v>0</v>
      </c>
      <c r="AS368">
        <f t="shared" si="573"/>
        <v>0</v>
      </c>
      <c r="AT368">
        <f t="shared" si="574"/>
        <v>0</v>
      </c>
      <c r="AU368">
        <f t="shared" si="575"/>
        <v>0</v>
      </c>
      <c r="AV368">
        <f t="shared" si="576"/>
        <v>0</v>
      </c>
      <c r="AW368">
        <f t="shared" si="577"/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N368"/>
      <c r="BO368"/>
      <c r="BP368"/>
      <c r="BQ368"/>
      <c r="BR368"/>
      <c r="BS368"/>
      <c r="BT368"/>
      <c r="BU368"/>
      <c r="BV368"/>
      <c r="BW368"/>
      <c r="BX368"/>
      <c r="BY368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</row>
    <row r="369" spans="22:124" ht="13" x14ac:dyDescent="0.3">
      <c r="V369" s="26"/>
      <c r="W369" s="4"/>
      <c r="X369">
        <f t="shared" si="552"/>
        <v>12</v>
      </c>
      <c r="Y369">
        <f t="shared" si="565"/>
        <v>10</v>
      </c>
      <c r="Z369">
        <f t="shared" si="553"/>
        <v>3</v>
      </c>
      <c r="AA369">
        <f t="shared" si="554"/>
        <v>0</v>
      </c>
      <c r="AB369">
        <f t="shared" si="555"/>
        <v>0</v>
      </c>
      <c r="AC369">
        <f t="shared" si="556"/>
        <v>0</v>
      </c>
      <c r="AD369">
        <f t="shared" si="557"/>
        <v>0</v>
      </c>
      <c r="AE369">
        <f t="shared" si="558"/>
        <v>0</v>
      </c>
      <c r="AF369">
        <f t="shared" si="559"/>
        <v>0</v>
      </c>
      <c r="AG369">
        <f t="shared" si="560"/>
        <v>0</v>
      </c>
      <c r="AH369">
        <f t="shared" si="561"/>
        <v>0</v>
      </c>
      <c r="AI369">
        <f t="shared" si="562"/>
        <v>0</v>
      </c>
      <c r="AL369">
        <f t="shared" si="566"/>
        <v>0</v>
      </c>
      <c r="AM369">
        <f t="shared" si="567"/>
        <v>0</v>
      </c>
      <c r="AN369">
        <f t="shared" si="568"/>
        <v>0</v>
      </c>
      <c r="AO369">
        <f t="shared" si="569"/>
        <v>0</v>
      </c>
      <c r="AP369">
        <f t="shared" si="570"/>
        <v>0</v>
      </c>
      <c r="AQ369">
        <f t="shared" si="571"/>
        <v>0</v>
      </c>
      <c r="AR369">
        <f t="shared" si="572"/>
        <v>0</v>
      </c>
      <c r="AS369">
        <f t="shared" si="573"/>
        <v>0</v>
      </c>
      <c r="AT369">
        <f t="shared" si="574"/>
        <v>0</v>
      </c>
      <c r="AU369">
        <f t="shared" si="575"/>
        <v>0</v>
      </c>
      <c r="AV369">
        <f t="shared" si="576"/>
        <v>0</v>
      </c>
      <c r="AW369">
        <f t="shared" si="577"/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N369"/>
      <c r="BO369"/>
      <c r="BP369"/>
      <c r="BQ369"/>
      <c r="BR369"/>
      <c r="BS369"/>
      <c r="BT369"/>
      <c r="BU369"/>
      <c r="BV369"/>
      <c r="BW369"/>
      <c r="BX369"/>
      <c r="BY369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</row>
    <row r="370" spans="22:124" ht="13" x14ac:dyDescent="0.3">
      <c r="V370" s="28"/>
      <c r="W370" s="4"/>
      <c r="X370">
        <f t="shared" si="552"/>
        <v>11</v>
      </c>
      <c r="Y370">
        <f t="shared" si="565"/>
        <v>12</v>
      </c>
      <c r="Z370">
        <f t="shared" si="553"/>
        <v>1</v>
      </c>
      <c r="AA370">
        <f t="shared" si="554"/>
        <v>1</v>
      </c>
      <c r="AB370">
        <f t="shared" si="555"/>
        <v>1</v>
      </c>
      <c r="AC370">
        <f t="shared" si="556"/>
        <v>0</v>
      </c>
      <c r="AD370">
        <f t="shared" si="557"/>
        <v>0</v>
      </c>
      <c r="AE370">
        <f t="shared" si="558"/>
        <v>0</v>
      </c>
      <c r="AF370">
        <f t="shared" si="559"/>
        <v>0</v>
      </c>
      <c r="AG370">
        <f t="shared" si="560"/>
        <v>0</v>
      </c>
      <c r="AH370">
        <f t="shared" si="561"/>
        <v>0</v>
      </c>
      <c r="AI370">
        <f t="shared" si="562"/>
        <v>0</v>
      </c>
      <c r="AL370">
        <f t="shared" si="566"/>
        <v>0</v>
      </c>
      <c r="AM370">
        <f t="shared" si="567"/>
        <v>0</v>
      </c>
      <c r="AN370">
        <f t="shared" si="568"/>
        <v>0</v>
      </c>
      <c r="AO370">
        <f t="shared" si="569"/>
        <v>0</v>
      </c>
      <c r="AP370">
        <f t="shared" si="570"/>
        <v>0</v>
      </c>
      <c r="AQ370">
        <f t="shared" si="571"/>
        <v>0</v>
      </c>
      <c r="AR370">
        <f t="shared" si="572"/>
        <v>0</v>
      </c>
      <c r="AS370">
        <f t="shared" si="573"/>
        <v>0</v>
      </c>
      <c r="AT370">
        <f t="shared" si="574"/>
        <v>0</v>
      </c>
      <c r="AU370">
        <f t="shared" si="575"/>
        <v>0</v>
      </c>
      <c r="AV370">
        <f t="shared" si="576"/>
        <v>0</v>
      </c>
      <c r="AW370">
        <f t="shared" si="577"/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N370"/>
      <c r="BO370"/>
      <c r="BP370"/>
      <c r="BQ370"/>
      <c r="BR370"/>
      <c r="BS370"/>
      <c r="BT370"/>
      <c r="BU370"/>
      <c r="BV370"/>
      <c r="BW370"/>
      <c r="BX370"/>
      <c r="BY370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</row>
    <row r="371" spans="22:124" ht="13" x14ac:dyDescent="0.3">
      <c r="V371" s="29"/>
      <c r="W371" s="4"/>
      <c r="X371">
        <f t="shared" si="552"/>
        <v>11</v>
      </c>
      <c r="Y371">
        <f t="shared" si="565"/>
        <v>4</v>
      </c>
      <c r="Z371">
        <f t="shared" si="553"/>
        <v>0</v>
      </c>
      <c r="AA371">
        <f t="shared" si="554"/>
        <v>0</v>
      </c>
      <c r="AB371">
        <f t="shared" si="555"/>
        <v>0</v>
      </c>
      <c r="AC371">
        <f t="shared" si="556"/>
        <v>0</v>
      </c>
      <c r="AD371">
        <f t="shared" si="557"/>
        <v>0</v>
      </c>
      <c r="AE371">
        <f t="shared" si="558"/>
        <v>0</v>
      </c>
      <c r="AF371">
        <f t="shared" si="559"/>
        <v>0</v>
      </c>
      <c r="AG371">
        <f t="shared" si="560"/>
        <v>0</v>
      </c>
      <c r="AH371">
        <f t="shared" si="561"/>
        <v>0</v>
      </c>
      <c r="AI371">
        <f t="shared" si="562"/>
        <v>0</v>
      </c>
      <c r="AL371">
        <f t="shared" si="566"/>
        <v>0</v>
      </c>
      <c r="AM371">
        <f t="shared" si="567"/>
        <v>0</v>
      </c>
      <c r="AN371">
        <f t="shared" si="568"/>
        <v>0</v>
      </c>
      <c r="AO371">
        <f t="shared" si="569"/>
        <v>0</v>
      </c>
      <c r="AP371">
        <f t="shared" si="570"/>
        <v>0</v>
      </c>
      <c r="AQ371">
        <f t="shared" si="571"/>
        <v>0</v>
      </c>
      <c r="AR371">
        <f t="shared" si="572"/>
        <v>0</v>
      </c>
      <c r="AS371">
        <f t="shared" si="573"/>
        <v>0</v>
      </c>
      <c r="AT371">
        <f t="shared" si="574"/>
        <v>0</v>
      </c>
      <c r="AU371">
        <f t="shared" si="575"/>
        <v>0</v>
      </c>
      <c r="AV371">
        <f t="shared" si="576"/>
        <v>0</v>
      </c>
      <c r="AW371">
        <f t="shared" si="577"/>
        <v>0</v>
      </c>
      <c r="AY371"/>
      <c r="AZ371"/>
      <c r="BN371"/>
      <c r="BO371"/>
      <c r="BP371"/>
      <c r="BQ371"/>
      <c r="BR371"/>
      <c r="BS371"/>
      <c r="BT371"/>
      <c r="BU371"/>
      <c r="BV371"/>
      <c r="BW371"/>
      <c r="BX371"/>
      <c r="BY371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</row>
    <row r="372" spans="22:124" ht="13" x14ac:dyDescent="0.3">
      <c r="V372" s="30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Y372"/>
      <c r="AZ372"/>
      <c r="BN372"/>
      <c r="BO372"/>
      <c r="BP372"/>
      <c r="BQ372"/>
      <c r="BR372"/>
      <c r="BS372"/>
      <c r="BT372"/>
      <c r="BU372"/>
      <c r="BV372"/>
      <c r="BW372"/>
      <c r="BX372"/>
      <c r="BY37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</row>
    <row r="373" spans="22:124" ht="13" x14ac:dyDescent="0.3">
      <c r="V373" s="31"/>
      <c r="AY373"/>
      <c r="AZ373"/>
      <c r="BN373"/>
      <c r="BO373"/>
      <c r="BP373"/>
      <c r="BQ373"/>
      <c r="BR373"/>
      <c r="BS373"/>
      <c r="BT373"/>
      <c r="BU373"/>
      <c r="BV373"/>
      <c r="BW373"/>
      <c r="BX373"/>
      <c r="BY373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</row>
    <row r="374" spans="22:124" ht="13" x14ac:dyDescent="0.3">
      <c r="V374" s="31"/>
      <c r="AY374"/>
      <c r="AZ374"/>
      <c r="BN374"/>
      <c r="BO374"/>
      <c r="BP374"/>
      <c r="BQ374"/>
      <c r="BR374"/>
      <c r="BS374"/>
      <c r="BT374"/>
      <c r="BU374"/>
      <c r="BV374"/>
      <c r="BW374"/>
      <c r="BX374"/>
      <c r="BY374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</row>
    <row r="375" spans="22:124" ht="13" x14ac:dyDescent="0.3">
      <c r="AY375"/>
      <c r="AZ375"/>
      <c r="BN375"/>
      <c r="BO375"/>
      <c r="BP375"/>
      <c r="BQ375"/>
      <c r="BR375"/>
      <c r="BS375"/>
      <c r="BT375"/>
      <c r="BU375"/>
      <c r="BV375"/>
      <c r="BW375"/>
      <c r="BX375"/>
      <c r="BY375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</row>
    <row r="376" spans="22:124" ht="5.5" customHeight="1" x14ac:dyDescent="0.3">
      <c r="AY376"/>
      <c r="AZ376"/>
      <c r="BN376"/>
      <c r="BO376"/>
      <c r="BP376"/>
      <c r="BQ376"/>
      <c r="BR376"/>
      <c r="BS376"/>
      <c r="BT376"/>
      <c r="BU376"/>
      <c r="BV376"/>
      <c r="BW376"/>
      <c r="BX376"/>
      <c r="BY376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</row>
    <row r="377" spans="22:124" ht="13" x14ac:dyDescent="0.3">
      <c r="AY377"/>
      <c r="AZ377"/>
      <c r="BN377"/>
      <c r="BO377"/>
      <c r="BP377"/>
      <c r="BQ377"/>
      <c r="BR377"/>
      <c r="BS377"/>
      <c r="BT377"/>
      <c r="BU377"/>
      <c r="BV377"/>
      <c r="BW377"/>
      <c r="BX377"/>
      <c r="BY377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</row>
    <row r="378" spans="22:124" ht="13" x14ac:dyDescent="0.3">
      <c r="AY378"/>
      <c r="AZ378"/>
      <c r="BN378"/>
      <c r="BO378"/>
      <c r="BP378"/>
      <c r="BQ378"/>
      <c r="BR378"/>
      <c r="BS378"/>
      <c r="BT378"/>
      <c r="BU378"/>
      <c r="BV378"/>
      <c r="BW378"/>
      <c r="BX378"/>
      <c r="BY378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</row>
    <row r="379" spans="22:124" ht="13" x14ac:dyDescent="0.3">
      <c r="AY379"/>
      <c r="AZ379"/>
      <c r="BN379"/>
      <c r="BO379"/>
      <c r="BP379"/>
      <c r="BQ379"/>
      <c r="BR379"/>
      <c r="BS379"/>
      <c r="BT379"/>
      <c r="BU379"/>
      <c r="BV379"/>
      <c r="BW379"/>
      <c r="BX379"/>
      <c r="BY379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</row>
    <row r="380" spans="22:124" ht="13" x14ac:dyDescent="0.3">
      <c r="AY380"/>
      <c r="AZ380"/>
      <c r="BN380"/>
      <c r="BO380"/>
      <c r="BP380"/>
      <c r="BQ380"/>
      <c r="BR380"/>
      <c r="BS380"/>
      <c r="BT380"/>
      <c r="BU380"/>
      <c r="BV380"/>
      <c r="BW380"/>
      <c r="BX380"/>
      <c r="BY380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</row>
    <row r="381" spans="22:124" ht="13" x14ac:dyDescent="0.3">
      <c r="AY381"/>
      <c r="AZ381"/>
      <c r="BN381"/>
      <c r="BO381"/>
      <c r="BP381"/>
      <c r="BQ381"/>
      <c r="BR381"/>
      <c r="BS381"/>
      <c r="BT381"/>
      <c r="BU381"/>
      <c r="BV381"/>
      <c r="BW381"/>
      <c r="BX381"/>
      <c r="BY381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</row>
    <row r="382" spans="22:124" ht="13" x14ac:dyDescent="0.3">
      <c r="AY382"/>
      <c r="AZ382"/>
      <c r="BN382"/>
      <c r="BO382"/>
      <c r="BP382"/>
      <c r="BQ382"/>
      <c r="BR382"/>
      <c r="BS382"/>
      <c r="BT382"/>
      <c r="BU382"/>
      <c r="BV382"/>
      <c r="BW382"/>
      <c r="BX382"/>
      <c r="BY38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</row>
    <row r="383" spans="22:124" ht="13" x14ac:dyDescent="0.3">
      <c r="AY383"/>
      <c r="AZ383"/>
      <c r="BN383"/>
      <c r="BO383"/>
      <c r="BP383"/>
      <c r="BQ383"/>
      <c r="BR383"/>
      <c r="BS383"/>
      <c r="BT383"/>
      <c r="BU383"/>
      <c r="BV383"/>
      <c r="BW383"/>
      <c r="BX383"/>
      <c r="BY383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</row>
    <row r="384" spans="22:124" ht="13" x14ac:dyDescent="0.3">
      <c r="AY384"/>
      <c r="AZ384"/>
      <c r="BN384"/>
      <c r="BO384"/>
      <c r="BP384"/>
      <c r="BQ384"/>
      <c r="BR384"/>
      <c r="BS384"/>
      <c r="BT384"/>
      <c r="BU384"/>
      <c r="BV384"/>
      <c r="BW384"/>
      <c r="BX384"/>
      <c r="BY384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</row>
    <row r="385" spans="1:124" ht="13" x14ac:dyDescent="0.3">
      <c r="AY385"/>
      <c r="AZ385"/>
      <c r="BN385"/>
      <c r="BO385"/>
      <c r="BP385"/>
      <c r="BQ385"/>
      <c r="BR385"/>
      <c r="BS385"/>
      <c r="BT385"/>
      <c r="BU385"/>
      <c r="BV385"/>
      <c r="BW385"/>
      <c r="BX385"/>
      <c r="BY385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</row>
    <row r="386" spans="1:124" ht="13" x14ac:dyDescent="0.3">
      <c r="AY386"/>
      <c r="AZ386"/>
      <c r="BN386"/>
      <c r="BO386"/>
      <c r="BP386"/>
      <c r="BQ386"/>
      <c r="BR386"/>
      <c r="BS386"/>
      <c r="BT386"/>
      <c r="BU386"/>
      <c r="BV386"/>
      <c r="BW386"/>
      <c r="BX386"/>
      <c r="BY386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</row>
    <row r="387" spans="1:124" ht="13" x14ac:dyDescent="0.3">
      <c r="AY387"/>
      <c r="AZ387"/>
      <c r="BN387"/>
      <c r="BO387"/>
      <c r="BP387"/>
      <c r="BQ387"/>
      <c r="BR387"/>
      <c r="BS387"/>
      <c r="BT387"/>
      <c r="BU387"/>
      <c r="BV387"/>
      <c r="BW387"/>
      <c r="BX387"/>
      <c r="BY387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</row>
    <row r="388" spans="1:124" ht="13" x14ac:dyDescent="0.3">
      <c r="A388" s="38">
        <f>(H357+J357+L357+N357+P357+R357)/T357</f>
        <v>4.9689440993788822E-3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f>(I357+K357+M357+O357+Q357+S357)/U357</f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AY388"/>
      <c r="AZ388"/>
      <c r="BN388"/>
      <c r="BO388"/>
      <c r="BP388"/>
      <c r="BQ388"/>
      <c r="BR388"/>
      <c r="BS388"/>
      <c r="BT388"/>
      <c r="BU388"/>
      <c r="BV388"/>
      <c r="BW388"/>
      <c r="BX388"/>
      <c r="BY388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</row>
    <row r="389" spans="1:124" ht="13" x14ac:dyDescent="0.3">
      <c r="A389" s="38">
        <f>(P357+R357)/T357</f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f>(Q357+S357)/U357</f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AY389"/>
      <c r="AZ389"/>
      <c r="BN389"/>
      <c r="BO389"/>
      <c r="BP389"/>
      <c r="BQ389"/>
      <c r="BR389"/>
      <c r="BS389"/>
      <c r="BT389"/>
      <c r="BU389"/>
      <c r="BV389"/>
      <c r="BW389"/>
      <c r="BX389"/>
      <c r="BY389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</row>
    <row r="390" spans="1:124" ht="13.5" thickBot="1" x14ac:dyDescent="0.35">
      <c r="AY390"/>
      <c r="AZ390"/>
      <c r="BN390"/>
      <c r="BO390"/>
      <c r="BP390"/>
      <c r="BQ390"/>
      <c r="BR390"/>
      <c r="BS390"/>
      <c r="BT390"/>
      <c r="BU390"/>
      <c r="BV390"/>
      <c r="BW390"/>
      <c r="BX390"/>
      <c r="BY390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</row>
    <row r="391" spans="1:124" ht="17" thickBot="1" x14ac:dyDescent="0.35">
      <c r="A391" s="277" t="str">
        <f>A1</f>
        <v>Comptages vitesse TV/PL à Montreuil</v>
      </c>
      <c r="B391" s="278"/>
      <c r="C391" s="278"/>
      <c r="D391" s="278"/>
      <c r="E391" s="278"/>
      <c r="F391" s="278"/>
      <c r="G391" s="278"/>
      <c r="H391" s="278"/>
      <c r="I391" s="278"/>
      <c r="J391" s="278"/>
      <c r="K391" s="278"/>
      <c r="L391" s="278"/>
      <c r="M391" s="278"/>
      <c r="N391" s="278"/>
      <c r="O391" s="278"/>
      <c r="P391" s="278"/>
      <c r="Q391" s="278"/>
      <c r="R391" s="278"/>
      <c r="S391" s="278"/>
      <c r="T391" s="278"/>
      <c r="U391" s="279"/>
      <c r="V391" s="37" t="s">
        <v>62</v>
      </c>
      <c r="W391" s="4"/>
      <c r="AY391"/>
      <c r="AZ391"/>
      <c r="BN391"/>
      <c r="BO391"/>
      <c r="BP391"/>
      <c r="BQ391"/>
      <c r="BR391"/>
      <c r="BS391"/>
      <c r="BT391"/>
      <c r="BU391"/>
      <c r="BV391"/>
      <c r="BW391"/>
      <c r="BX391"/>
      <c r="BY391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</row>
    <row r="392" spans="1:124" ht="6.65" customHeight="1" x14ac:dyDescent="0.3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37" t="s">
        <v>63</v>
      </c>
      <c r="W392" s="4"/>
      <c r="AY392"/>
      <c r="AZ392"/>
      <c r="BN392"/>
      <c r="BO392"/>
      <c r="BP392"/>
      <c r="BQ392"/>
      <c r="BR392"/>
      <c r="BS392"/>
      <c r="BT392"/>
      <c r="BU392"/>
      <c r="BV392"/>
      <c r="BW392"/>
      <c r="BX392"/>
      <c r="BY39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</row>
    <row r="393" spans="1:124" ht="13" x14ac:dyDescent="0.3">
      <c r="A393" s="4" t="s">
        <v>75</v>
      </c>
      <c r="E393" s="10" t="str">
        <f>BG5</f>
        <v>dimanche 26 septembre 2021</v>
      </c>
      <c r="I393" s="107" t="str">
        <f>I3</f>
        <v>Entre</v>
      </c>
      <c r="J393" s="108" t="str">
        <f>J3</f>
        <v>Rue de Vincennes</v>
      </c>
      <c r="K393" s="4"/>
      <c r="L393" s="11"/>
      <c r="M393" s="4"/>
      <c r="N393" s="4"/>
      <c r="O393" s="4" t="str">
        <f>O3</f>
        <v>Et</v>
      </c>
      <c r="P393" s="61" t="str">
        <f>P3</f>
        <v>Rue de Mirabeau</v>
      </c>
      <c r="V393" s="37" t="s">
        <v>64</v>
      </c>
      <c r="W393" s="4"/>
      <c r="AY393"/>
      <c r="AZ393"/>
      <c r="BN393"/>
      <c r="BO393"/>
      <c r="BP393"/>
      <c r="BQ393"/>
      <c r="BR393"/>
      <c r="BS393"/>
      <c r="BT393"/>
      <c r="BU393"/>
      <c r="BV393"/>
      <c r="BW393"/>
      <c r="BX393"/>
      <c r="BY393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</row>
    <row r="394" spans="1:124" ht="13.5" thickBot="1" x14ac:dyDescent="0.35">
      <c r="A394" s="57" t="s">
        <v>4</v>
      </c>
      <c r="V394" s="37" t="s">
        <v>65</v>
      </c>
      <c r="W394" s="4"/>
      <c r="AY394"/>
      <c r="AZ394"/>
      <c r="BN394"/>
      <c r="BO394"/>
      <c r="BP394"/>
      <c r="BQ394"/>
      <c r="BR394"/>
      <c r="BS394"/>
      <c r="BT394"/>
      <c r="BU394"/>
      <c r="BV394"/>
      <c r="BW394"/>
      <c r="BX394"/>
      <c r="BY394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</row>
    <row r="395" spans="1:124" ht="13.5" thickTop="1" x14ac:dyDescent="0.3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4"/>
      <c r="AY395"/>
      <c r="AZ395"/>
      <c r="BN395"/>
      <c r="BO395"/>
      <c r="BP395"/>
      <c r="BQ395"/>
      <c r="BR395"/>
      <c r="BS395"/>
      <c r="BT395"/>
      <c r="BU395"/>
      <c r="BV395"/>
      <c r="BW395"/>
      <c r="BX395"/>
      <c r="BY395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</row>
    <row r="396" spans="1:124" ht="13.5" thickBot="1" x14ac:dyDescent="0.3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4"/>
      <c r="AY396"/>
      <c r="AZ396"/>
      <c r="BN396"/>
      <c r="BO396"/>
      <c r="BP396"/>
      <c r="BQ396"/>
      <c r="BR396"/>
      <c r="BS396"/>
      <c r="BT396"/>
      <c r="BU396"/>
      <c r="BV396"/>
      <c r="BW396"/>
      <c r="BX396"/>
      <c r="BY396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</row>
    <row r="397" spans="1:124" ht="14" thickTop="1" thickBot="1" x14ac:dyDescent="0.35">
      <c r="A397" s="25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  <c r="V397" s="37" t="s">
        <v>68</v>
      </c>
      <c r="W397" s="4"/>
      <c r="AY397"/>
      <c r="AZ397"/>
      <c r="BN397"/>
      <c r="BO397"/>
      <c r="BP397"/>
      <c r="BQ397"/>
      <c r="BR397"/>
      <c r="BS397"/>
      <c r="BT397"/>
      <c r="BU397"/>
      <c r="BV397"/>
      <c r="BW397"/>
      <c r="BX397"/>
      <c r="BY397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</row>
    <row r="398" spans="1:124" ht="13.5" thickTop="1" x14ac:dyDescent="0.3">
      <c r="A398" s="27" t="s">
        <v>29</v>
      </c>
      <c r="B398" s="195">
        <f t="shared" ref="B398:B406" si="578">X414</f>
        <v>15</v>
      </c>
      <c r="C398" s="201">
        <f t="shared" ref="C398:C406" si="579">AL414</f>
        <v>1</v>
      </c>
      <c r="D398" s="195">
        <f t="shared" ref="D398:D406" si="580">Y414</f>
        <v>7</v>
      </c>
      <c r="E398" s="201">
        <f t="shared" ref="E398:E406" si="581">AM414</f>
        <v>0</v>
      </c>
      <c r="F398" s="195">
        <f t="shared" ref="F398:F406" si="582">Z414</f>
        <v>0</v>
      </c>
      <c r="G398" s="201">
        <f t="shared" ref="G398:G406" si="583">AN414</f>
        <v>0</v>
      </c>
      <c r="H398" s="195">
        <f t="shared" ref="H398:H406" si="584">AA414</f>
        <v>0</v>
      </c>
      <c r="I398" s="201">
        <f t="shared" ref="I398:I406" si="585">AO414</f>
        <v>0</v>
      </c>
      <c r="J398" s="195">
        <f t="shared" ref="J398:J406" si="586">AB414</f>
        <v>0</v>
      </c>
      <c r="K398" s="201">
        <f t="shared" ref="K398:K406" si="587">AP414</f>
        <v>0</v>
      </c>
      <c r="L398" s="195">
        <f t="shared" ref="L398:L406" si="588">AC414</f>
        <v>0</v>
      </c>
      <c r="M398" s="201">
        <f t="shared" ref="M398:M406" si="589">AQ414</f>
        <v>0</v>
      </c>
      <c r="N398" s="195">
        <f t="shared" ref="N398:N406" si="590">AD414</f>
        <v>0</v>
      </c>
      <c r="O398" s="201">
        <f t="shared" ref="O398:O406" si="591">AR414</f>
        <v>0</v>
      </c>
      <c r="P398" s="195">
        <f t="shared" ref="P398:P406" si="592">AE414</f>
        <v>0</v>
      </c>
      <c r="Q398" s="201">
        <f t="shared" ref="Q398:Q406" si="593">AS414</f>
        <v>0</v>
      </c>
      <c r="R398" s="195">
        <f t="shared" ref="R398:R406" si="594">SUM(AF414:AI414)</f>
        <v>0</v>
      </c>
      <c r="S398" s="201">
        <f t="shared" ref="S398:S406" si="595">SUM(AT414:AW414)</f>
        <v>0</v>
      </c>
      <c r="T398" s="195">
        <f>SUM(B398,D398,F398,H398,J398,L398,N398,P398,R398,)</f>
        <v>22</v>
      </c>
      <c r="U398" s="201">
        <f t="shared" ref="U398:U413" si="596">SUM(C398,E398,G398,I398,K398,M398,O398,Q398,S398)</f>
        <v>1</v>
      </c>
      <c r="V398" s="37" t="s">
        <v>69</v>
      </c>
      <c r="W398" s="4"/>
      <c r="AY398"/>
      <c r="AZ398"/>
      <c r="BN398"/>
      <c r="BO398"/>
      <c r="BP398"/>
      <c r="BQ398"/>
      <c r="BR398"/>
      <c r="BS398"/>
      <c r="BT398"/>
      <c r="BU398"/>
      <c r="BV398"/>
      <c r="BW398"/>
      <c r="BX398"/>
      <c r="BY398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</row>
    <row r="399" spans="1:124" ht="13" x14ac:dyDescent="0.3">
      <c r="A399" s="27" t="s">
        <v>30</v>
      </c>
      <c r="B399" s="195">
        <f t="shared" si="578"/>
        <v>12</v>
      </c>
      <c r="C399" s="201">
        <f t="shared" si="579"/>
        <v>0</v>
      </c>
      <c r="D399" s="195">
        <f t="shared" si="580"/>
        <v>1</v>
      </c>
      <c r="E399" s="201">
        <f t="shared" si="581"/>
        <v>0</v>
      </c>
      <c r="F399" s="195">
        <f t="shared" si="582"/>
        <v>1</v>
      </c>
      <c r="G399" s="201">
        <f t="shared" si="583"/>
        <v>0</v>
      </c>
      <c r="H399" s="195">
        <f t="shared" si="584"/>
        <v>1</v>
      </c>
      <c r="I399" s="201">
        <f t="shared" si="585"/>
        <v>0</v>
      </c>
      <c r="J399" s="195">
        <f t="shared" si="586"/>
        <v>0</v>
      </c>
      <c r="K399" s="201">
        <f t="shared" si="587"/>
        <v>0</v>
      </c>
      <c r="L399" s="195">
        <f t="shared" si="588"/>
        <v>0</v>
      </c>
      <c r="M399" s="201">
        <f t="shared" si="589"/>
        <v>0</v>
      </c>
      <c r="N399" s="195">
        <f t="shared" si="590"/>
        <v>0</v>
      </c>
      <c r="O399" s="201">
        <f t="shared" si="591"/>
        <v>0</v>
      </c>
      <c r="P399" s="195">
        <f t="shared" si="592"/>
        <v>0</v>
      </c>
      <c r="Q399" s="201">
        <f t="shared" si="593"/>
        <v>0</v>
      </c>
      <c r="R399" s="195">
        <f t="shared" si="594"/>
        <v>0</v>
      </c>
      <c r="S399" s="201">
        <f t="shared" si="595"/>
        <v>0</v>
      </c>
      <c r="T399" s="195">
        <f t="shared" ref="T399:T413" si="597">SUM(B399,D399,F399,H399,J399,L399,N399,P399,R399,)</f>
        <v>15</v>
      </c>
      <c r="U399" s="201">
        <f t="shared" si="596"/>
        <v>0</v>
      </c>
      <c r="V399" s="37" t="s">
        <v>70</v>
      </c>
      <c r="W399" s="4"/>
      <c r="AY399"/>
      <c r="AZ399"/>
      <c r="BN399"/>
      <c r="BO399"/>
      <c r="BP399"/>
      <c r="BQ399"/>
      <c r="BR399"/>
      <c r="BS399"/>
      <c r="BT399"/>
      <c r="BU399"/>
      <c r="BV399"/>
      <c r="BW399"/>
      <c r="BX399"/>
      <c r="BY399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</row>
    <row r="400" spans="1:124" ht="13" x14ac:dyDescent="0.3">
      <c r="A400" s="27" t="s">
        <v>31</v>
      </c>
      <c r="B400" s="195">
        <f t="shared" si="578"/>
        <v>3</v>
      </c>
      <c r="C400" s="201">
        <f t="shared" si="579"/>
        <v>0</v>
      </c>
      <c r="D400" s="195">
        <f t="shared" si="580"/>
        <v>4</v>
      </c>
      <c r="E400" s="201">
        <f t="shared" si="581"/>
        <v>0</v>
      </c>
      <c r="F400" s="195">
        <f t="shared" si="582"/>
        <v>2</v>
      </c>
      <c r="G400" s="201">
        <f t="shared" si="583"/>
        <v>0</v>
      </c>
      <c r="H400" s="195">
        <f t="shared" si="584"/>
        <v>0</v>
      </c>
      <c r="I400" s="201">
        <f t="shared" si="585"/>
        <v>0</v>
      </c>
      <c r="J400" s="195">
        <f t="shared" si="586"/>
        <v>0</v>
      </c>
      <c r="K400" s="201">
        <f t="shared" si="587"/>
        <v>0</v>
      </c>
      <c r="L400" s="195">
        <f t="shared" si="588"/>
        <v>0</v>
      </c>
      <c r="M400" s="201">
        <f t="shared" si="589"/>
        <v>0</v>
      </c>
      <c r="N400" s="195">
        <f t="shared" si="590"/>
        <v>0</v>
      </c>
      <c r="O400" s="201">
        <f t="shared" si="591"/>
        <v>0</v>
      </c>
      <c r="P400" s="195">
        <f t="shared" si="592"/>
        <v>0</v>
      </c>
      <c r="Q400" s="201">
        <f t="shared" si="593"/>
        <v>0</v>
      </c>
      <c r="R400" s="195">
        <f t="shared" si="594"/>
        <v>0</v>
      </c>
      <c r="S400" s="201">
        <f t="shared" si="595"/>
        <v>0</v>
      </c>
      <c r="T400" s="195">
        <f t="shared" si="597"/>
        <v>9</v>
      </c>
      <c r="U400" s="201">
        <f t="shared" si="596"/>
        <v>0</v>
      </c>
      <c r="V400" s="40"/>
      <c r="AX400" s="36"/>
      <c r="AY400"/>
      <c r="AZ400"/>
      <c r="BN400"/>
      <c r="BO400"/>
      <c r="BP400"/>
      <c r="BQ400"/>
      <c r="BR400"/>
      <c r="BS400"/>
      <c r="BT400"/>
      <c r="BU400"/>
      <c r="BV400"/>
      <c r="BW400"/>
      <c r="BX400"/>
      <c r="BY400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</row>
    <row r="401" spans="1:124" ht="13" x14ac:dyDescent="0.3">
      <c r="A401" s="27" t="s">
        <v>32</v>
      </c>
      <c r="B401" s="195">
        <f t="shared" si="578"/>
        <v>7</v>
      </c>
      <c r="C401" s="201">
        <f t="shared" si="579"/>
        <v>0</v>
      </c>
      <c r="D401" s="195">
        <f t="shared" si="580"/>
        <v>10</v>
      </c>
      <c r="E401" s="201">
        <f t="shared" si="581"/>
        <v>0</v>
      </c>
      <c r="F401" s="195">
        <f t="shared" si="582"/>
        <v>1</v>
      </c>
      <c r="G401" s="201">
        <f t="shared" si="583"/>
        <v>0</v>
      </c>
      <c r="H401" s="195">
        <f t="shared" si="584"/>
        <v>0</v>
      </c>
      <c r="I401" s="201">
        <f t="shared" si="585"/>
        <v>0</v>
      </c>
      <c r="J401" s="195">
        <f t="shared" si="586"/>
        <v>0</v>
      </c>
      <c r="K401" s="201">
        <f t="shared" si="587"/>
        <v>0</v>
      </c>
      <c r="L401" s="195">
        <f t="shared" si="588"/>
        <v>0</v>
      </c>
      <c r="M401" s="201">
        <f t="shared" si="589"/>
        <v>0</v>
      </c>
      <c r="N401" s="195">
        <f t="shared" si="590"/>
        <v>0</v>
      </c>
      <c r="O401" s="201">
        <f t="shared" si="591"/>
        <v>0</v>
      </c>
      <c r="P401" s="195">
        <f t="shared" si="592"/>
        <v>0</v>
      </c>
      <c r="Q401" s="201">
        <f t="shared" si="593"/>
        <v>0</v>
      </c>
      <c r="R401" s="195">
        <f t="shared" si="594"/>
        <v>0</v>
      </c>
      <c r="S401" s="201">
        <f t="shared" si="595"/>
        <v>0</v>
      </c>
      <c r="T401" s="195">
        <f t="shared" si="597"/>
        <v>18</v>
      </c>
      <c r="U401" s="201">
        <f t="shared" si="596"/>
        <v>0</v>
      </c>
      <c r="V401" s="40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36"/>
      <c r="AY401"/>
      <c r="AZ401"/>
      <c r="BN401"/>
      <c r="BO401"/>
      <c r="BP401"/>
      <c r="BQ401"/>
      <c r="BR401"/>
      <c r="BS401"/>
      <c r="BT401"/>
      <c r="BU401"/>
      <c r="BV401"/>
      <c r="BW401"/>
      <c r="BX401"/>
      <c r="BY401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</row>
    <row r="402" spans="1:124" ht="13" x14ac:dyDescent="0.3">
      <c r="A402" s="27" t="s">
        <v>33</v>
      </c>
      <c r="B402" s="195">
        <f t="shared" si="578"/>
        <v>3</v>
      </c>
      <c r="C402" s="201">
        <f t="shared" si="579"/>
        <v>0</v>
      </c>
      <c r="D402" s="195">
        <f t="shared" si="580"/>
        <v>5</v>
      </c>
      <c r="E402" s="201">
        <f t="shared" si="581"/>
        <v>0</v>
      </c>
      <c r="F402" s="195">
        <f t="shared" si="582"/>
        <v>1</v>
      </c>
      <c r="G402" s="201">
        <f t="shared" si="583"/>
        <v>0</v>
      </c>
      <c r="H402" s="195">
        <f t="shared" si="584"/>
        <v>0</v>
      </c>
      <c r="I402" s="201">
        <f t="shared" si="585"/>
        <v>0</v>
      </c>
      <c r="J402" s="195">
        <f t="shared" si="586"/>
        <v>0</v>
      </c>
      <c r="K402" s="201">
        <f t="shared" si="587"/>
        <v>0</v>
      </c>
      <c r="L402" s="195">
        <f t="shared" si="588"/>
        <v>0</v>
      </c>
      <c r="M402" s="201">
        <f t="shared" si="589"/>
        <v>0</v>
      </c>
      <c r="N402" s="195">
        <f t="shared" si="590"/>
        <v>0</v>
      </c>
      <c r="O402" s="201">
        <f t="shared" si="591"/>
        <v>0</v>
      </c>
      <c r="P402" s="195">
        <f t="shared" si="592"/>
        <v>0</v>
      </c>
      <c r="Q402" s="201">
        <f t="shared" si="593"/>
        <v>0</v>
      </c>
      <c r="R402" s="195">
        <f t="shared" si="594"/>
        <v>0</v>
      </c>
      <c r="S402" s="201">
        <f t="shared" si="595"/>
        <v>0</v>
      </c>
      <c r="T402" s="195">
        <f t="shared" si="597"/>
        <v>9</v>
      </c>
      <c r="U402" s="201">
        <f t="shared" si="596"/>
        <v>0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Y402"/>
      <c r="AZ402"/>
      <c r="BN402"/>
      <c r="BO402"/>
      <c r="BP402"/>
      <c r="BQ402"/>
      <c r="BR402"/>
      <c r="BS402"/>
      <c r="BT402"/>
      <c r="BU402"/>
      <c r="BV402"/>
      <c r="BW402"/>
      <c r="BX402"/>
      <c r="BY40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</row>
    <row r="403" spans="1:124" ht="13" x14ac:dyDescent="0.3">
      <c r="A403" s="27" t="s">
        <v>34</v>
      </c>
      <c r="B403" s="195">
        <f t="shared" si="578"/>
        <v>0</v>
      </c>
      <c r="C403" s="201">
        <f t="shared" si="579"/>
        <v>0</v>
      </c>
      <c r="D403" s="195">
        <f t="shared" si="580"/>
        <v>6</v>
      </c>
      <c r="E403" s="201">
        <f t="shared" si="581"/>
        <v>0</v>
      </c>
      <c r="F403" s="195">
        <f t="shared" si="582"/>
        <v>1</v>
      </c>
      <c r="G403" s="201">
        <f t="shared" si="583"/>
        <v>0</v>
      </c>
      <c r="H403" s="195">
        <f t="shared" si="584"/>
        <v>0</v>
      </c>
      <c r="I403" s="201">
        <f t="shared" si="585"/>
        <v>0</v>
      </c>
      <c r="J403" s="195">
        <f t="shared" si="586"/>
        <v>0</v>
      </c>
      <c r="K403" s="201">
        <f t="shared" si="587"/>
        <v>0</v>
      </c>
      <c r="L403" s="195">
        <f t="shared" si="588"/>
        <v>0</v>
      </c>
      <c r="M403" s="201">
        <f t="shared" si="589"/>
        <v>0</v>
      </c>
      <c r="N403" s="195">
        <f t="shared" si="590"/>
        <v>0</v>
      </c>
      <c r="O403" s="201">
        <f t="shared" si="591"/>
        <v>0</v>
      </c>
      <c r="P403" s="195">
        <f t="shared" si="592"/>
        <v>0</v>
      </c>
      <c r="Q403" s="201">
        <f t="shared" si="593"/>
        <v>0</v>
      </c>
      <c r="R403" s="195">
        <f t="shared" si="594"/>
        <v>0</v>
      </c>
      <c r="S403" s="201">
        <f t="shared" si="595"/>
        <v>0</v>
      </c>
      <c r="T403" s="195">
        <f t="shared" si="597"/>
        <v>7</v>
      </c>
      <c r="U403" s="201">
        <f t="shared" si="596"/>
        <v>0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Y403"/>
      <c r="AZ403"/>
      <c r="BN403"/>
      <c r="BO403"/>
      <c r="BP403"/>
      <c r="BQ403"/>
      <c r="BR403"/>
      <c r="BS403"/>
      <c r="BT403"/>
      <c r="BU403"/>
      <c r="BV403"/>
      <c r="BW403"/>
      <c r="BX403"/>
      <c r="BY403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</row>
    <row r="404" spans="1:124" ht="13" x14ac:dyDescent="0.3">
      <c r="A404" s="27" t="s">
        <v>35</v>
      </c>
      <c r="B404" s="195">
        <f t="shared" si="578"/>
        <v>1</v>
      </c>
      <c r="C404" s="201">
        <f t="shared" si="579"/>
        <v>0</v>
      </c>
      <c r="D404" s="195">
        <f t="shared" si="580"/>
        <v>3</v>
      </c>
      <c r="E404" s="201">
        <f t="shared" si="581"/>
        <v>1</v>
      </c>
      <c r="F404" s="195">
        <f t="shared" si="582"/>
        <v>0</v>
      </c>
      <c r="G404" s="201">
        <f t="shared" si="583"/>
        <v>0</v>
      </c>
      <c r="H404" s="195">
        <f t="shared" si="584"/>
        <v>0</v>
      </c>
      <c r="I404" s="201">
        <f t="shared" si="585"/>
        <v>0</v>
      </c>
      <c r="J404" s="195">
        <f t="shared" si="586"/>
        <v>0</v>
      </c>
      <c r="K404" s="201">
        <f t="shared" si="587"/>
        <v>0</v>
      </c>
      <c r="L404" s="195">
        <f t="shared" si="588"/>
        <v>0</v>
      </c>
      <c r="M404" s="201">
        <f t="shared" si="589"/>
        <v>0</v>
      </c>
      <c r="N404" s="195">
        <f t="shared" si="590"/>
        <v>0</v>
      </c>
      <c r="O404" s="201">
        <f t="shared" si="591"/>
        <v>0</v>
      </c>
      <c r="P404" s="195">
        <f t="shared" si="592"/>
        <v>0</v>
      </c>
      <c r="Q404" s="201">
        <f t="shared" si="593"/>
        <v>0</v>
      </c>
      <c r="R404" s="195">
        <f t="shared" si="594"/>
        <v>0</v>
      </c>
      <c r="S404" s="201">
        <f t="shared" si="595"/>
        <v>0</v>
      </c>
      <c r="T404" s="195">
        <f t="shared" si="597"/>
        <v>4</v>
      </c>
      <c r="U404" s="201">
        <f t="shared" si="596"/>
        <v>1</v>
      </c>
      <c r="AY404"/>
      <c r="AZ404"/>
      <c r="BN404"/>
      <c r="BO404"/>
      <c r="BP404"/>
      <c r="BQ404"/>
      <c r="BR404"/>
      <c r="BS404"/>
      <c r="BT404"/>
      <c r="BU404"/>
      <c r="BV404"/>
      <c r="BW404"/>
      <c r="BX404"/>
      <c r="BY404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</row>
    <row r="405" spans="1:124" ht="13" x14ac:dyDescent="0.3">
      <c r="A405" s="27" t="s">
        <v>36</v>
      </c>
      <c r="B405" s="195">
        <f t="shared" si="578"/>
        <v>2</v>
      </c>
      <c r="C405" s="201">
        <f t="shared" si="579"/>
        <v>0</v>
      </c>
      <c r="D405" s="195">
        <f t="shared" si="580"/>
        <v>2</v>
      </c>
      <c r="E405" s="201">
        <f t="shared" si="581"/>
        <v>0</v>
      </c>
      <c r="F405" s="195">
        <f t="shared" si="582"/>
        <v>0</v>
      </c>
      <c r="G405" s="201">
        <f t="shared" si="583"/>
        <v>0</v>
      </c>
      <c r="H405" s="195">
        <f t="shared" si="584"/>
        <v>0</v>
      </c>
      <c r="I405" s="201">
        <f t="shared" si="585"/>
        <v>0</v>
      </c>
      <c r="J405" s="195">
        <f t="shared" si="586"/>
        <v>0</v>
      </c>
      <c r="K405" s="201">
        <f t="shared" si="587"/>
        <v>0</v>
      </c>
      <c r="L405" s="195">
        <f t="shared" si="588"/>
        <v>0</v>
      </c>
      <c r="M405" s="201">
        <f t="shared" si="589"/>
        <v>0</v>
      </c>
      <c r="N405" s="195">
        <f t="shared" si="590"/>
        <v>0</v>
      </c>
      <c r="O405" s="201">
        <f t="shared" si="591"/>
        <v>0</v>
      </c>
      <c r="P405" s="195">
        <f t="shared" si="592"/>
        <v>0</v>
      </c>
      <c r="Q405" s="201">
        <f t="shared" si="593"/>
        <v>0</v>
      </c>
      <c r="R405" s="195">
        <f t="shared" si="594"/>
        <v>0</v>
      </c>
      <c r="S405" s="201">
        <f t="shared" si="595"/>
        <v>0</v>
      </c>
      <c r="T405" s="195">
        <f t="shared" si="597"/>
        <v>4</v>
      </c>
      <c r="U405" s="201">
        <f t="shared" si="596"/>
        <v>0</v>
      </c>
      <c r="X405" s="3" t="s">
        <v>0</v>
      </c>
      <c r="AA405" s="4"/>
      <c r="AB405" s="4"/>
      <c r="AC405" s="4"/>
      <c r="AD405" s="4"/>
      <c r="AE405" s="5" t="s">
        <v>1</v>
      </c>
      <c r="AG405" s="4"/>
      <c r="AK405" s="4"/>
      <c r="AY405"/>
      <c r="AZ405"/>
      <c r="BN405"/>
      <c r="BO405"/>
      <c r="BP405"/>
      <c r="BQ405"/>
      <c r="BR405"/>
      <c r="BS405"/>
      <c r="BT405"/>
      <c r="BU405"/>
      <c r="BV405"/>
      <c r="BW405"/>
      <c r="BX405"/>
      <c r="BY405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</row>
    <row r="406" spans="1:124" ht="15.5" x14ac:dyDescent="0.35">
      <c r="A406" s="27" t="s">
        <v>37</v>
      </c>
      <c r="B406" s="195">
        <f t="shared" si="578"/>
        <v>2</v>
      </c>
      <c r="C406" s="201">
        <f t="shared" si="579"/>
        <v>0</v>
      </c>
      <c r="D406" s="195">
        <f t="shared" si="580"/>
        <v>4</v>
      </c>
      <c r="E406" s="201">
        <f t="shared" si="581"/>
        <v>0</v>
      </c>
      <c r="F406" s="195">
        <f t="shared" si="582"/>
        <v>0</v>
      </c>
      <c r="G406" s="201">
        <f t="shared" si="583"/>
        <v>0</v>
      </c>
      <c r="H406" s="195">
        <f t="shared" si="584"/>
        <v>0</v>
      </c>
      <c r="I406" s="201">
        <f t="shared" si="585"/>
        <v>0</v>
      </c>
      <c r="J406" s="195">
        <f t="shared" si="586"/>
        <v>0</v>
      </c>
      <c r="K406" s="201">
        <f t="shared" si="587"/>
        <v>0</v>
      </c>
      <c r="L406" s="195">
        <f t="shared" si="588"/>
        <v>0</v>
      </c>
      <c r="M406" s="201">
        <f t="shared" si="589"/>
        <v>0</v>
      </c>
      <c r="N406" s="195">
        <f t="shared" si="590"/>
        <v>0</v>
      </c>
      <c r="O406" s="201">
        <f t="shared" si="591"/>
        <v>0</v>
      </c>
      <c r="P406" s="195">
        <f t="shared" si="592"/>
        <v>0</v>
      </c>
      <c r="Q406" s="201">
        <f t="shared" si="593"/>
        <v>0</v>
      </c>
      <c r="R406" s="195">
        <f t="shared" si="594"/>
        <v>0</v>
      </c>
      <c r="S406" s="201">
        <f t="shared" si="595"/>
        <v>0</v>
      </c>
      <c r="T406" s="195">
        <f t="shared" si="597"/>
        <v>6</v>
      </c>
      <c r="U406" s="201">
        <f t="shared" si="596"/>
        <v>0</v>
      </c>
      <c r="V406" s="8"/>
      <c r="W406" s="9"/>
      <c r="X406" s="3" t="s">
        <v>2</v>
      </c>
      <c r="Y406" s="9"/>
      <c r="Z406" s="9"/>
      <c r="AA406" s="4"/>
      <c r="AB406" s="4"/>
      <c r="AC406" s="4"/>
      <c r="AD406" s="4"/>
      <c r="AE406" s="5" t="s">
        <v>3</v>
      </c>
      <c r="AF406" s="9"/>
      <c r="AG406" s="4"/>
      <c r="AH406" s="9"/>
      <c r="AI406" s="9"/>
      <c r="AJ406" s="9"/>
      <c r="AK406" s="4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/>
      <c r="AZ406"/>
      <c r="BN406"/>
      <c r="BO406"/>
      <c r="BP406"/>
      <c r="BQ406"/>
      <c r="BR406"/>
      <c r="BS406"/>
      <c r="BT406"/>
      <c r="BU406"/>
      <c r="BV406"/>
      <c r="BW406"/>
      <c r="BX406"/>
      <c r="BY406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</row>
    <row r="407" spans="1:124" ht="13" x14ac:dyDescent="0.3">
      <c r="A407" s="27" t="s">
        <v>38</v>
      </c>
      <c r="B407" s="195">
        <f t="shared" ref="B407:B421" si="598">X424</f>
        <v>29</v>
      </c>
      <c r="C407" s="201">
        <f t="shared" ref="C407:C421" si="599">AL424</f>
        <v>0</v>
      </c>
      <c r="D407" s="195">
        <f t="shared" ref="D407:D421" si="600">Y424</f>
        <v>14</v>
      </c>
      <c r="E407" s="201">
        <f t="shared" ref="E407:E421" si="601">AM424</f>
        <v>0</v>
      </c>
      <c r="F407" s="195">
        <f t="shared" ref="F407:F421" si="602">Z424</f>
        <v>2</v>
      </c>
      <c r="G407" s="201">
        <f t="shared" ref="G407:G421" si="603">AN424</f>
        <v>0</v>
      </c>
      <c r="H407" s="195">
        <f t="shared" ref="H407:H421" si="604">AA424</f>
        <v>0</v>
      </c>
      <c r="I407" s="201">
        <f t="shared" ref="I407:I421" si="605">AO424</f>
        <v>0</v>
      </c>
      <c r="J407" s="195">
        <f t="shared" ref="J407:J421" si="606">AB424</f>
        <v>0</v>
      </c>
      <c r="K407" s="201">
        <f t="shared" ref="K407:K421" si="607">AP424</f>
        <v>0</v>
      </c>
      <c r="L407" s="195">
        <f t="shared" ref="L407:L421" si="608">AC424</f>
        <v>0</v>
      </c>
      <c r="M407" s="201">
        <f t="shared" ref="M407:M421" si="609">AQ424</f>
        <v>0</v>
      </c>
      <c r="N407" s="195">
        <f t="shared" ref="N407:N421" si="610">AD424</f>
        <v>0</v>
      </c>
      <c r="O407" s="201">
        <f t="shared" ref="O407:O421" si="611">AR424</f>
        <v>0</v>
      </c>
      <c r="P407" s="195">
        <f t="shared" ref="P407:P421" si="612">AE424</f>
        <v>0</v>
      </c>
      <c r="Q407" s="201">
        <f t="shared" ref="Q407:Q421" si="613">AS424</f>
        <v>0</v>
      </c>
      <c r="R407" s="195">
        <f t="shared" ref="R407:R421" si="614">SUM(AF424:AI424)</f>
        <v>0</v>
      </c>
      <c r="S407" s="201">
        <f t="shared" ref="S407:S421" si="615">SUM(AT424:AW424)</f>
        <v>0</v>
      </c>
      <c r="T407" s="195">
        <f t="shared" si="597"/>
        <v>45</v>
      </c>
      <c r="U407" s="201">
        <f t="shared" si="596"/>
        <v>0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Y407"/>
      <c r="AZ407"/>
      <c r="BN407"/>
      <c r="BO407"/>
      <c r="BP407"/>
      <c r="BQ407"/>
      <c r="BR407"/>
      <c r="BS407"/>
      <c r="BT407"/>
      <c r="BU407"/>
      <c r="BV407"/>
      <c r="BW407"/>
      <c r="BX407"/>
      <c r="BY407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</row>
    <row r="408" spans="1:124" ht="13" x14ac:dyDescent="0.3">
      <c r="A408" s="27" t="s">
        <v>39</v>
      </c>
      <c r="B408" s="195">
        <f t="shared" si="598"/>
        <v>22</v>
      </c>
      <c r="C408" s="201">
        <f t="shared" si="599"/>
        <v>1</v>
      </c>
      <c r="D408" s="195">
        <f t="shared" si="600"/>
        <v>12</v>
      </c>
      <c r="E408" s="201">
        <f t="shared" si="601"/>
        <v>0</v>
      </c>
      <c r="F408" s="195">
        <f t="shared" si="602"/>
        <v>2</v>
      </c>
      <c r="G408" s="201">
        <f t="shared" si="603"/>
        <v>0</v>
      </c>
      <c r="H408" s="195">
        <f t="shared" si="604"/>
        <v>0</v>
      </c>
      <c r="I408" s="201">
        <f t="shared" si="605"/>
        <v>0</v>
      </c>
      <c r="J408" s="195">
        <f t="shared" si="606"/>
        <v>0</v>
      </c>
      <c r="K408" s="201">
        <f t="shared" si="607"/>
        <v>0</v>
      </c>
      <c r="L408" s="195">
        <f t="shared" si="608"/>
        <v>0</v>
      </c>
      <c r="M408" s="201">
        <f t="shared" si="609"/>
        <v>0</v>
      </c>
      <c r="N408" s="195">
        <f t="shared" si="610"/>
        <v>0</v>
      </c>
      <c r="O408" s="201">
        <f t="shared" si="611"/>
        <v>0</v>
      </c>
      <c r="P408" s="195">
        <f t="shared" si="612"/>
        <v>0</v>
      </c>
      <c r="Q408" s="201">
        <f t="shared" si="613"/>
        <v>0</v>
      </c>
      <c r="R408" s="195">
        <f t="shared" si="614"/>
        <v>0</v>
      </c>
      <c r="S408" s="201">
        <f t="shared" si="615"/>
        <v>0</v>
      </c>
      <c r="T408" s="195">
        <f t="shared" si="597"/>
        <v>36</v>
      </c>
      <c r="U408" s="201">
        <f t="shared" si="596"/>
        <v>1</v>
      </c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Y408"/>
      <c r="AZ408"/>
      <c r="BN408"/>
      <c r="BO408"/>
      <c r="BP408"/>
      <c r="BQ408"/>
      <c r="BR408"/>
      <c r="BS408"/>
      <c r="BT408"/>
      <c r="BU408"/>
      <c r="BV408"/>
      <c r="BW408"/>
      <c r="BX408"/>
      <c r="BY408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</row>
    <row r="409" spans="1:124" ht="13" x14ac:dyDescent="0.3">
      <c r="A409" s="27" t="s">
        <v>40</v>
      </c>
      <c r="B409" s="195">
        <f t="shared" si="598"/>
        <v>28</v>
      </c>
      <c r="C409" s="201">
        <f t="shared" si="599"/>
        <v>0</v>
      </c>
      <c r="D409" s="195">
        <f t="shared" si="600"/>
        <v>30</v>
      </c>
      <c r="E409" s="201">
        <f t="shared" si="601"/>
        <v>1</v>
      </c>
      <c r="F409" s="195">
        <f t="shared" si="602"/>
        <v>2</v>
      </c>
      <c r="G409" s="201">
        <f t="shared" si="603"/>
        <v>0</v>
      </c>
      <c r="H409" s="195">
        <f t="shared" si="604"/>
        <v>0</v>
      </c>
      <c r="I409" s="201">
        <f t="shared" si="605"/>
        <v>0</v>
      </c>
      <c r="J409" s="195">
        <f t="shared" si="606"/>
        <v>0</v>
      </c>
      <c r="K409" s="201">
        <f t="shared" si="607"/>
        <v>0</v>
      </c>
      <c r="L409" s="195">
        <f t="shared" si="608"/>
        <v>0</v>
      </c>
      <c r="M409" s="201">
        <f t="shared" si="609"/>
        <v>0</v>
      </c>
      <c r="N409" s="195">
        <f t="shared" si="610"/>
        <v>0</v>
      </c>
      <c r="O409" s="201">
        <f t="shared" si="611"/>
        <v>0</v>
      </c>
      <c r="P409" s="195">
        <f t="shared" si="612"/>
        <v>0</v>
      </c>
      <c r="Q409" s="201">
        <f t="shared" si="613"/>
        <v>0</v>
      </c>
      <c r="R409" s="195">
        <f t="shared" si="614"/>
        <v>0</v>
      </c>
      <c r="S409" s="201">
        <f t="shared" si="615"/>
        <v>0</v>
      </c>
      <c r="T409" s="195">
        <f t="shared" si="597"/>
        <v>60</v>
      </c>
      <c r="U409" s="201">
        <f t="shared" si="596"/>
        <v>1</v>
      </c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Y409"/>
      <c r="AZ409"/>
      <c r="BN409"/>
      <c r="BO409"/>
      <c r="BP409"/>
      <c r="BQ409"/>
      <c r="BR409"/>
      <c r="BS409"/>
      <c r="BT409"/>
      <c r="BU409"/>
      <c r="BV409"/>
      <c r="BW409"/>
      <c r="BX409"/>
      <c r="BY409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</row>
    <row r="410" spans="1:124" ht="13" x14ac:dyDescent="0.3">
      <c r="A410" s="27" t="s">
        <v>41</v>
      </c>
      <c r="B410" s="195">
        <f t="shared" si="598"/>
        <v>46</v>
      </c>
      <c r="C410" s="201">
        <f t="shared" si="599"/>
        <v>3</v>
      </c>
      <c r="D410" s="195">
        <f t="shared" si="600"/>
        <v>25</v>
      </c>
      <c r="E410" s="201">
        <f t="shared" si="601"/>
        <v>0</v>
      </c>
      <c r="F410" s="195">
        <f t="shared" si="602"/>
        <v>4</v>
      </c>
      <c r="G410" s="201">
        <f t="shared" si="603"/>
        <v>0</v>
      </c>
      <c r="H410" s="195">
        <f t="shared" si="604"/>
        <v>0</v>
      </c>
      <c r="I410" s="201">
        <f t="shared" si="605"/>
        <v>0</v>
      </c>
      <c r="J410" s="195">
        <f t="shared" si="606"/>
        <v>0</v>
      </c>
      <c r="K410" s="201">
        <f t="shared" si="607"/>
        <v>0</v>
      </c>
      <c r="L410" s="195">
        <f t="shared" si="608"/>
        <v>0</v>
      </c>
      <c r="M410" s="201">
        <f t="shared" si="609"/>
        <v>0</v>
      </c>
      <c r="N410" s="195">
        <f t="shared" si="610"/>
        <v>0</v>
      </c>
      <c r="O410" s="201">
        <f t="shared" si="611"/>
        <v>0</v>
      </c>
      <c r="P410" s="195">
        <f t="shared" si="612"/>
        <v>0</v>
      </c>
      <c r="Q410" s="201">
        <f t="shared" si="613"/>
        <v>0</v>
      </c>
      <c r="R410" s="195">
        <f t="shared" si="614"/>
        <v>0</v>
      </c>
      <c r="S410" s="201">
        <f t="shared" si="615"/>
        <v>0</v>
      </c>
      <c r="T410" s="195">
        <f t="shared" si="597"/>
        <v>75</v>
      </c>
      <c r="U410" s="201">
        <f t="shared" si="596"/>
        <v>3</v>
      </c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Y410"/>
      <c r="AZ410"/>
      <c r="BN410"/>
      <c r="BO410"/>
      <c r="BP410"/>
      <c r="BQ410"/>
      <c r="BR410"/>
      <c r="BS410"/>
      <c r="BT410"/>
      <c r="BU410"/>
      <c r="BV410"/>
      <c r="BW410"/>
      <c r="BX410"/>
      <c r="BY410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</row>
    <row r="411" spans="1:124" ht="13" x14ac:dyDescent="0.3">
      <c r="A411" s="27" t="s">
        <v>42</v>
      </c>
      <c r="B411" s="195">
        <f t="shared" si="598"/>
        <v>31</v>
      </c>
      <c r="C411" s="201">
        <f t="shared" si="599"/>
        <v>0</v>
      </c>
      <c r="D411" s="195">
        <f t="shared" si="600"/>
        <v>27</v>
      </c>
      <c r="E411" s="201">
        <f t="shared" si="601"/>
        <v>0</v>
      </c>
      <c r="F411" s="195">
        <f t="shared" si="602"/>
        <v>4</v>
      </c>
      <c r="G411" s="201">
        <f t="shared" si="603"/>
        <v>0</v>
      </c>
      <c r="H411" s="195">
        <f t="shared" si="604"/>
        <v>0</v>
      </c>
      <c r="I411" s="201">
        <f t="shared" si="605"/>
        <v>0</v>
      </c>
      <c r="J411" s="195">
        <f t="shared" si="606"/>
        <v>0</v>
      </c>
      <c r="K411" s="201">
        <f t="shared" si="607"/>
        <v>0</v>
      </c>
      <c r="L411" s="195">
        <f t="shared" si="608"/>
        <v>0</v>
      </c>
      <c r="M411" s="201">
        <f t="shared" si="609"/>
        <v>0</v>
      </c>
      <c r="N411" s="195">
        <f t="shared" si="610"/>
        <v>0</v>
      </c>
      <c r="O411" s="201">
        <f t="shared" si="611"/>
        <v>0</v>
      </c>
      <c r="P411" s="195">
        <f t="shared" si="612"/>
        <v>0</v>
      </c>
      <c r="Q411" s="201">
        <f t="shared" si="613"/>
        <v>0</v>
      </c>
      <c r="R411" s="195">
        <f t="shared" si="614"/>
        <v>0</v>
      </c>
      <c r="S411" s="201">
        <f t="shared" si="615"/>
        <v>0</v>
      </c>
      <c r="T411" s="195">
        <f t="shared" si="597"/>
        <v>62</v>
      </c>
      <c r="U411" s="201">
        <f t="shared" si="596"/>
        <v>0</v>
      </c>
      <c r="V411" s="26"/>
      <c r="W411" s="4"/>
      <c r="X411" s="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Y411"/>
      <c r="AZ411"/>
      <c r="BN411"/>
      <c r="BO411"/>
      <c r="BP411"/>
      <c r="BQ411"/>
      <c r="BR411"/>
      <c r="BS411"/>
      <c r="BT411"/>
      <c r="BU411"/>
      <c r="BV411"/>
      <c r="BW411"/>
      <c r="BX411"/>
      <c r="BY411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</row>
    <row r="412" spans="1:124" ht="13" x14ac:dyDescent="0.3">
      <c r="A412" s="27" t="s">
        <v>43</v>
      </c>
      <c r="B412" s="195">
        <f t="shared" si="598"/>
        <v>24</v>
      </c>
      <c r="C412" s="201">
        <f t="shared" si="599"/>
        <v>1</v>
      </c>
      <c r="D412" s="195">
        <f t="shared" si="600"/>
        <v>17</v>
      </c>
      <c r="E412" s="201">
        <f t="shared" si="601"/>
        <v>1</v>
      </c>
      <c r="F412" s="195">
        <f t="shared" si="602"/>
        <v>0</v>
      </c>
      <c r="G412" s="201">
        <f t="shared" si="603"/>
        <v>0</v>
      </c>
      <c r="H412" s="195">
        <f t="shared" si="604"/>
        <v>0</v>
      </c>
      <c r="I412" s="201">
        <f t="shared" si="605"/>
        <v>0</v>
      </c>
      <c r="J412" s="195">
        <f t="shared" si="606"/>
        <v>0</v>
      </c>
      <c r="K412" s="201">
        <f t="shared" si="607"/>
        <v>0</v>
      </c>
      <c r="L412" s="195">
        <f t="shared" si="608"/>
        <v>0</v>
      </c>
      <c r="M412" s="201">
        <f t="shared" si="609"/>
        <v>0</v>
      </c>
      <c r="N412" s="195">
        <f t="shared" si="610"/>
        <v>0</v>
      </c>
      <c r="O412" s="201">
        <f t="shared" si="611"/>
        <v>0</v>
      </c>
      <c r="P412" s="195">
        <f t="shared" si="612"/>
        <v>0</v>
      </c>
      <c r="Q412" s="201">
        <f t="shared" si="613"/>
        <v>0</v>
      </c>
      <c r="R412" s="195">
        <f t="shared" si="614"/>
        <v>0</v>
      </c>
      <c r="S412" s="201">
        <f t="shared" si="615"/>
        <v>0</v>
      </c>
      <c r="T412" s="195">
        <f t="shared" si="597"/>
        <v>41</v>
      </c>
      <c r="U412" s="201">
        <f t="shared" si="596"/>
        <v>2</v>
      </c>
      <c r="V412" s="26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Y412"/>
      <c r="AZ412"/>
      <c r="BN412"/>
      <c r="BO412"/>
      <c r="BP412"/>
      <c r="BQ412"/>
      <c r="BR412"/>
      <c r="BS412"/>
      <c r="BT412"/>
      <c r="BU412"/>
      <c r="BV412"/>
      <c r="BW412"/>
      <c r="BX412"/>
      <c r="BY41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</row>
    <row r="413" spans="1:124" ht="13" x14ac:dyDescent="0.3">
      <c r="A413" s="27" t="s">
        <v>44</v>
      </c>
      <c r="B413" s="195">
        <f t="shared" si="598"/>
        <v>31</v>
      </c>
      <c r="C413" s="201">
        <f t="shared" si="599"/>
        <v>3</v>
      </c>
      <c r="D413" s="195">
        <f t="shared" si="600"/>
        <v>18</v>
      </c>
      <c r="E413" s="201">
        <f t="shared" si="601"/>
        <v>0</v>
      </c>
      <c r="F413" s="195">
        <f t="shared" si="602"/>
        <v>2</v>
      </c>
      <c r="G413" s="201">
        <f t="shared" si="603"/>
        <v>0</v>
      </c>
      <c r="H413" s="195">
        <f t="shared" si="604"/>
        <v>0</v>
      </c>
      <c r="I413" s="201">
        <f t="shared" si="605"/>
        <v>0</v>
      </c>
      <c r="J413" s="195">
        <f t="shared" si="606"/>
        <v>0</v>
      </c>
      <c r="K413" s="201">
        <f t="shared" si="607"/>
        <v>0</v>
      </c>
      <c r="L413" s="195">
        <f t="shared" si="608"/>
        <v>0</v>
      </c>
      <c r="M413" s="201">
        <f t="shared" si="609"/>
        <v>0</v>
      </c>
      <c r="N413" s="195">
        <f t="shared" si="610"/>
        <v>0</v>
      </c>
      <c r="O413" s="201">
        <f t="shared" si="611"/>
        <v>0</v>
      </c>
      <c r="P413" s="195">
        <f t="shared" si="612"/>
        <v>0</v>
      </c>
      <c r="Q413" s="201">
        <f t="shared" si="613"/>
        <v>0</v>
      </c>
      <c r="R413" s="195">
        <f t="shared" si="614"/>
        <v>0</v>
      </c>
      <c r="S413" s="201">
        <f t="shared" si="615"/>
        <v>0</v>
      </c>
      <c r="T413" s="195">
        <f t="shared" si="597"/>
        <v>51</v>
      </c>
      <c r="U413" s="201">
        <f t="shared" si="596"/>
        <v>3</v>
      </c>
      <c r="V413" s="26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Y413"/>
      <c r="AZ413"/>
      <c r="BN413"/>
      <c r="BO413"/>
      <c r="BP413"/>
      <c r="BQ413"/>
      <c r="BR413"/>
      <c r="BS413"/>
      <c r="BT413"/>
      <c r="BU413"/>
      <c r="BV413"/>
      <c r="BW413"/>
      <c r="BX413"/>
      <c r="BY413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</row>
    <row r="414" spans="1:124" ht="13" x14ac:dyDescent="0.3">
      <c r="A414" s="27" t="s">
        <v>45</v>
      </c>
      <c r="B414" s="195">
        <f t="shared" si="598"/>
        <v>25</v>
      </c>
      <c r="C414" s="201">
        <f t="shared" si="599"/>
        <v>1</v>
      </c>
      <c r="D414" s="195">
        <f t="shared" si="600"/>
        <v>23</v>
      </c>
      <c r="E414" s="201">
        <f t="shared" si="601"/>
        <v>0</v>
      </c>
      <c r="F414" s="195">
        <f t="shared" si="602"/>
        <v>1</v>
      </c>
      <c r="G414" s="201">
        <f t="shared" si="603"/>
        <v>0</v>
      </c>
      <c r="H414" s="195">
        <f t="shared" si="604"/>
        <v>0</v>
      </c>
      <c r="I414" s="201">
        <f t="shared" si="605"/>
        <v>0</v>
      </c>
      <c r="J414" s="195">
        <f t="shared" si="606"/>
        <v>0</v>
      </c>
      <c r="K414" s="201">
        <f t="shared" si="607"/>
        <v>0</v>
      </c>
      <c r="L414" s="195">
        <f t="shared" si="608"/>
        <v>0</v>
      </c>
      <c r="M414" s="201">
        <f t="shared" si="609"/>
        <v>0</v>
      </c>
      <c r="N414" s="195">
        <f t="shared" si="610"/>
        <v>0</v>
      </c>
      <c r="O414" s="201">
        <f t="shared" si="611"/>
        <v>0</v>
      </c>
      <c r="P414" s="195">
        <f t="shared" si="612"/>
        <v>0</v>
      </c>
      <c r="Q414" s="201">
        <f t="shared" si="613"/>
        <v>0</v>
      </c>
      <c r="R414" s="195">
        <f t="shared" si="614"/>
        <v>0</v>
      </c>
      <c r="S414" s="201">
        <f t="shared" si="615"/>
        <v>0</v>
      </c>
      <c r="T414" s="195">
        <f t="shared" ref="T414:T421" si="616">SUM(B414,D414,F414,H414,J414,L414,N414,P414,R414,)</f>
        <v>49</v>
      </c>
      <c r="U414" s="201">
        <f t="shared" ref="U414:U421" si="617">SUM(C414,E414,G414,I414,K414,M414,O414,Q414,S414)</f>
        <v>1</v>
      </c>
      <c r="V414" s="26"/>
      <c r="W414" s="4"/>
      <c r="X414">
        <f t="shared" ref="X414:X422" si="618">BA153</f>
        <v>15</v>
      </c>
      <c r="Y414">
        <f t="shared" ref="Y414:AI414" si="619">BB153</f>
        <v>7</v>
      </c>
      <c r="Z414">
        <f t="shared" si="619"/>
        <v>0</v>
      </c>
      <c r="AA414">
        <f t="shared" si="619"/>
        <v>0</v>
      </c>
      <c r="AB414">
        <f t="shared" si="619"/>
        <v>0</v>
      </c>
      <c r="AC414">
        <f t="shared" si="619"/>
        <v>0</v>
      </c>
      <c r="AD414">
        <f t="shared" si="619"/>
        <v>0</v>
      </c>
      <c r="AE414">
        <f t="shared" si="619"/>
        <v>0</v>
      </c>
      <c r="AF414">
        <f t="shared" si="619"/>
        <v>0</v>
      </c>
      <c r="AG414">
        <f t="shared" si="619"/>
        <v>0</v>
      </c>
      <c r="AH414">
        <f t="shared" si="619"/>
        <v>0</v>
      </c>
      <c r="AI414">
        <f t="shared" si="619"/>
        <v>0</v>
      </c>
      <c r="AL414">
        <f>BN147</f>
        <v>1</v>
      </c>
      <c r="AM414">
        <f t="shared" ref="AM414:AW414" si="620">BO147</f>
        <v>0</v>
      </c>
      <c r="AN414">
        <f t="shared" si="620"/>
        <v>0</v>
      </c>
      <c r="AO414">
        <f t="shared" si="620"/>
        <v>0</v>
      </c>
      <c r="AP414">
        <f t="shared" si="620"/>
        <v>0</v>
      </c>
      <c r="AQ414">
        <f t="shared" si="620"/>
        <v>0</v>
      </c>
      <c r="AR414">
        <f t="shared" si="620"/>
        <v>0</v>
      </c>
      <c r="AS414">
        <f t="shared" si="620"/>
        <v>0</v>
      </c>
      <c r="AT414">
        <f t="shared" si="620"/>
        <v>0</v>
      </c>
      <c r="AU414">
        <f t="shared" si="620"/>
        <v>0</v>
      </c>
      <c r="AV414">
        <f t="shared" si="620"/>
        <v>0</v>
      </c>
      <c r="AW414">
        <f t="shared" si="620"/>
        <v>0</v>
      </c>
      <c r="AY414"/>
      <c r="AZ414"/>
      <c r="BN414"/>
      <c r="BO414"/>
      <c r="BP414"/>
      <c r="BQ414"/>
      <c r="BR414"/>
      <c r="BS414"/>
      <c r="BT414"/>
      <c r="BU414"/>
      <c r="BV414"/>
      <c r="BW414"/>
      <c r="BX414"/>
      <c r="BY414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</row>
    <row r="415" spans="1:124" ht="13" x14ac:dyDescent="0.3">
      <c r="A415" s="27" t="s">
        <v>46</v>
      </c>
      <c r="B415" s="195">
        <f t="shared" si="598"/>
        <v>26</v>
      </c>
      <c r="C415" s="201">
        <f t="shared" si="599"/>
        <v>0</v>
      </c>
      <c r="D415" s="195">
        <f t="shared" si="600"/>
        <v>21</v>
      </c>
      <c r="E415" s="201">
        <f t="shared" si="601"/>
        <v>0</v>
      </c>
      <c r="F415" s="195">
        <f t="shared" si="602"/>
        <v>1</v>
      </c>
      <c r="G415" s="201">
        <f t="shared" si="603"/>
        <v>0</v>
      </c>
      <c r="H415" s="195">
        <f t="shared" si="604"/>
        <v>0</v>
      </c>
      <c r="I415" s="201">
        <f t="shared" si="605"/>
        <v>0</v>
      </c>
      <c r="J415" s="195">
        <f t="shared" si="606"/>
        <v>0</v>
      </c>
      <c r="K415" s="201">
        <f t="shared" si="607"/>
        <v>0</v>
      </c>
      <c r="L415" s="195">
        <f t="shared" si="608"/>
        <v>0</v>
      </c>
      <c r="M415" s="201">
        <f t="shared" si="609"/>
        <v>0</v>
      </c>
      <c r="N415" s="195">
        <f t="shared" si="610"/>
        <v>0</v>
      </c>
      <c r="O415" s="201">
        <f t="shared" si="611"/>
        <v>0</v>
      </c>
      <c r="P415" s="195">
        <f t="shared" si="612"/>
        <v>0</v>
      </c>
      <c r="Q415" s="201">
        <f t="shared" si="613"/>
        <v>0</v>
      </c>
      <c r="R415" s="195">
        <f t="shared" si="614"/>
        <v>0</v>
      </c>
      <c r="S415" s="201">
        <f t="shared" si="615"/>
        <v>0</v>
      </c>
      <c r="T415" s="195">
        <f t="shared" si="616"/>
        <v>48</v>
      </c>
      <c r="U415" s="201">
        <f t="shared" si="617"/>
        <v>0</v>
      </c>
      <c r="V415" s="26"/>
      <c r="W415" s="4"/>
      <c r="X415">
        <f t="shared" si="618"/>
        <v>12</v>
      </c>
      <c r="Y415">
        <f t="shared" ref="Y415:AI422" si="621">BB154</f>
        <v>1</v>
      </c>
      <c r="Z415">
        <f t="shared" si="621"/>
        <v>1</v>
      </c>
      <c r="AA415">
        <f t="shared" si="621"/>
        <v>1</v>
      </c>
      <c r="AB415">
        <f t="shared" si="621"/>
        <v>0</v>
      </c>
      <c r="AC415">
        <f t="shared" si="621"/>
        <v>0</v>
      </c>
      <c r="AD415">
        <f t="shared" si="621"/>
        <v>0</v>
      </c>
      <c r="AE415">
        <f t="shared" si="621"/>
        <v>0</v>
      </c>
      <c r="AF415">
        <f t="shared" si="621"/>
        <v>0</v>
      </c>
      <c r="AG415">
        <f t="shared" si="621"/>
        <v>0</v>
      </c>
      <c r="AH415">
        <f t="shared" si="621"/>
        <v>0</v>
      </c>
      <c r="AI415">
        <f t="shared" si="621"/>
        <v>0</v>
      </c>
      <c r="AL415">
        <f t="shared" ref="AL415:AL422" si="622">BN148</f>
        <v>0</v>
      </c>
      <c r="AM415">
        <f t="shared" ref="AM415:AM422" si="623">BO148</f>
        <v>0</v>
      </c>
      <c r="AN415">
        <f t="shared" ref="AN415:AN422" si="624">BP148</f>
        <v>0</v>
      </c>
      <c r="AO415">
        <f t="shared" ref="AO415:AO422" si="625">BQ148</f>
        <v>0</v>
      </c>
      <c r="AP415">
        <f t="shared" ref="AP415:AP422" si="626">BR148</f>
        <v>0</v>
      </c>
      <c r="AQ415">
        <f t="shared" ref="AQ415:AQ422" si="627">BS148</f>
        <v>0</v>
      </c>
      <c r="AR415">
        <f t="shared" ref="AR415:AR422" si="628">BT148</f>
        <v>0</v>
      </c>
      <c r="AS415">
        <f t="shared" ref="AS415:AS422" si="629">BU148</f>
        <v>0</v>
      </c>
      <c r="AT415">
        <f t="shared" ref="AT415:AT422" si="630">BV148</f>
        <v>0</v>
      </c>
      <c r="AU415">
        <f t="shared" ref="AU415:AU422" si="631">BW148</f>
        <v>0</v>
      </c>
      <c r="AV415">
        <f t="shared" ref="AV415:AV422" si="632">BX148</f>
        <v>0</v>
      </c>
      <c r="AW415">
        <f t="shared" ref="AW415:AW422" si="633">BY148</f>
        <v>0</v>
      </c>
      <c r="AY415"/>
      <c r="AZ415"/>
      <c r="BN415"/>
      <c r="BO415"/>
      <c r="BP415"/>
      <c r="BQ415"/>
      <c r="BR415"/>
      <c r="BS415"/>
      <c r="BT415"/>
      <c r="BU415"/>
      <c r="BV415"/>
      <c r="BW415"/>
      <c r="BX415"/>
      <c r="BY415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1:124" ht="13" x14ac:dyDescent="0.3">
      <c r="A416" s="27" t="s">
        <v>47</v>
      </c>
      <c r="B416" s="195">
        <f t="shared" si="598"/>
        <v>30</v>
      </c>
      <c r="C416" s="201">
        <f t="shared" si="599"/>
        <v>1</v>
      </c>
      <c r="D416" s="195">
        <f t="shared" si="600"/>
        <v>29</v>
      </c>
      <c r="E416" s="201">
        <f t="shared" si="601"/>
        <v>0</v>
      </c>
      <c r="F416" s="195">
        <f t="shared" si="602"/>
        <v>1</v>
      </c>
      <c r="G416" s="201">
        <f t="shared" si="603"/>
        <v>0</v>
      </c>
      <c r="H416" s="195">
        <f t="shared" si="604"/>
        <v>1</v>
      </c>
      <c r="I416" s="201">
        <f t="shared" si="605"/>
        <v>0</v>
      </c>
      <c r="J416" s="195">
        <f t="shared" si="606"/>
        <v>0</v>
      </c>
      <c r="K416" s="201">
        <f t="shared" si="607"/>
        <v>0</v>
      </c>
      <c r="L416" s="195">
        <f t="shared" si="608"/>
        <v>0</v>
      </c>
      <c r="M416" s="201">
        <f t="shared" si="609"/>
        <v>0</v>
      </c>
      <c r="N416" s="195">
        <f t="shared" si="610"/>
        <v>0</v>
      </c>
      <c r="O416" s="201">
        <f t="shared" si="611"/>
        <v>0</v>
      </c>
      <c r="P416" s="195">
        <f t="shared" si="612"/>
        <v>0</v>
      </c>
      <c r="Q416" s="201">
        <f t="shared" si="613"/>
        <v>0</v>
      </c>
      <c r="R416" s="195">
        <f t="shared" si="614"/>
        <v>0</v>
      </c>
      <c r="S416" s="201">
        <f t="shared" si="615"/>
        <v>0</v>
      </c>
      <c r="T416" s="195">
        <f t="shared" si="616"/>
        <v>61</v>
      </c>
      <c r="U416" s="201">
        <f t="shared" si="617"/>
        <v>1</v>
      </c>
      <c r="V416" s="26"/>
      <c r="W416" s="4"/>
      <c r="X416">
        <f t="shared" si="618"/>
        <v>3</v>
      </c>
      <c r="Y416">
        <f t="shared" si="621"/>
        <v>4</v>
      </c>
      <c r="Z416">
        <f t="shared" si="621"/>
        <v>2</v>
      </c>
      <c r="AA416">
        <f t="shared" si="621"/>
        <v>0</v>
      </c>
      <c r="AB416">
        <f t="shared" si="621"/>
        <v>0</v>
      </c>
      <c r="AC416">
        <f t="shared" si="621"/>
        <v>0</v>
      </c>
      <c r="AD416">
        <f t="shared" si="621"/>
        <v>0</v>
      </c>
      <c r="AE416">
        <f t="shared" si="621"/>
        <v>0</v>
      </c>
      <c r="AF416">
        <f t="shared" si="621"/>
        <v>0</v>
      </c>
      <c r="AG416">
        <f t="shared" si="621"/>
        <v>0</v>
      </c>
      <c r="AH416">
        <f t="shared" si="621"/>
        <v>0</v>
      </c>
      <c r="AI416">
        <f t="shared" si="621"/>
        <v>0</v>
      </c>
      <c r="AL416">
        <f t="shared" si="622"/>
        <v>0</v>
      </c>
      <c r="AM416">
        <f t="shared" si="623"/>
        <v>0</v>
      </c>
      <c r="AN416">
        <f t="shared" si="624"/>
        <v>0</v>
      </c>
      <c r="AO416">
        <f t="shared" si="625"/>
        <v>0</v>
      </c>
      <c r="AP416">
        <f t="shared" si="626"/>
        <v>0</v>
      </c>
      <c r="AQ416">
        <f t="shared" si="627"/>
        <v>0</v>
      </c>
      <c r="AR416">
        <f t="shared" si="628"/>
        <v>0</v>
      </c>
      <c r="AS416">
        <f t="shared" si="629"/>
        <v>0</v>
      </c>
      <c r="AT416">
        <f t="shared" si="630"/>
        <v>0</v>
      </c>
      <c r="AU416">
        <f t="shared" si="631"/>
        <v>0</v>
      </c>
      <c r="AV416">
        <f t="shared" si="632"/>
        <v>0</v>
      </c>
      <c r="AW416">
        <f t="shared" si="633"/>
        <v>0</v>
      </c>
      <c r="AY416"/>
      <c r="AZ416"/>
      <c r="BN416"/>
      <c r="BO416"/>
      <c r="BP416"/>
      <c r="BQ416"/>
      <c r="BR416"/>
      <c r="BS416"/>
      <c r="BT416"/>
      <c r="BU416"/>
      <c r="BV416"/>
      <c r="BW416"/>
      <c r="BX416"/>
      <c r="BY416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1:124" ht="13" x14ac:dyDescent="0.3">
      <c r="A417" s="27" t="s">
        <v>48</v>
      </c>
      <c r="B417" s="195">
        <f t="shared" si="598"/>
        <v>28</v>
      </c>
      <c r="C417" s="201">
        <f t="shared" si="599"/>
        <v>1</v>
      </c>
      <c r="D417" s="195">
        <f t="shared" si="600"/>
        <v>12</v>
      </c>
      <c r="E417" s="201">
        <f t="shared" si="601"/>
        <v>0</v>
      </c>
      <c r="F417" s="195">
        <f t="shared" si="602"/>
        <v>3</v>
      </c>
      <c r="G417" s="201">
        <f t="shared" si="603"/>
        <v>0</v>
      </c>
      <c r="H417" s="195">
        <f t="shared" si="604"/>
        <v>0</v>
      </c>
      <c r="I417" s="201">
        <f t="shared" si="605"/>
        <v>0</v>
      </c>
      <c r="J417" s="195">
        <f t="shared" si="606"/>
        <v>0</v>
      </c>
      <c r="K417" s="201">
        <f t="shared" si="607"/>
        <v>0</v>
      </c>
      <c r="L417" s="195">
        <f t="shared" si="608"/>
        <v>0</v>
      </c>
      <c r="M417" s="201">
        <f t="shared" si="609"/>
        <v>0</v>
      </c>
      <c r="N417" s="195">
        <f t="shared" si="610"/>
        <v>0</v>
      </c>
      <c r="O417" s="201">
        <f t="shared" si="611"/>
        <v>0</v>
      </c>
      <c r="P417" s="195">
        <f t="shared" si="612"/>
        <v>0</v>
      </c>
      <c r="Q417" s="201">
        <f t="shared" si="613"/>
        <v>0</v>
      </c>
      <c r="R417" s="195">
        <f t="shared" si="614"/>
        <v>0</v>
      </c>
      <c r="S417" s="201">
        <f t="shared" si="615"/>
        <v>0</v>
      </c>
      <c r="T417" s="195">
        <f t="shared" si="616"/>
        <v>43</v>
      </c>
      <c r="U417" s="201">
        <f t="shared" si="617"/>
        <v>1</v>
      </c>
      <c r="V417" s="26"/>
      <c r="W417" s="4"/>
      <c r="X417">
        <f t="shared" si="618"/>
        <v>7</v>
      </c>
      <c r="Y417">
        <f t="shared" si="621"/>
        <v>10</v>
      </c>
      <c r="Z417">
        <f t="shared" si="621"/>
        <v>1</v>
      </c>
      <c r="AA417">
        <f t="shared" si="621"/>
        <v>0</v>
      </c>
      <c r="AB417">
        <f t="shared" si="621"/>
        <v>0</v>
      </c>
      <c r="AC417">
        <f t="shared" si="621"/>
        <v>0</v>
      </c>
      <c r="AD417">
        <f t="shared" si="621"/>
        <v>0</v>
      </c>
      <c r="AE417">
        <f t="shared" si="621"/>
        <v>0</v>
      </c>
      <c r="AF417">
        <f t="shared" si="621"/>
        <v>0</v>
      </c>
      <c r="AG417">
        <f t="shared" si="621"/>
        <v>0</v>
      </c>
      <c r="AH417">
        <f t="shared" si="621"/>
        <v>0</v>
      </c>
      <c r="AI417">
        <f t="shared" si="621"/>
        <v>0</v>
      </c>
      <c r="AL417">
        <f t="shared" si="622"/>
        <v>0</v>
      </c>
      <c r="AM417">
        <f t="shared" si="623"/>
        <v>0</v>
      </c>
      <c r="AN417">
        <f t="shared" si="624"/>
        <v>0</v>
      </c>
      <c r="AO417">
        <f t="shared" si="625"/>
        <v>0</v>
      </c>
      <c r="AP417">
        <f t="shared" si="626"/>
        <v>0</v>
      </c>
      <c r="AQ417">
        <f t="shared" si="627"/>
        <v>0</v>
      </c>
      <c r="AR417">
        <f t="shared" si="628"/>
        <v>0</v>
      </c>
      <c r="AS417">
        <f t="shared" si="629"/>
        <v>0</v>
      </c>
      <c r="AT417">
        <f t="shared" si="630"/>
        <v>0</v>
      </c>
      <c r="AU417">
        <f t="shared" si="631"/>
        <v>0</v>
      </c>
      <c r="AV417">
        <f t="shared" si="632"/>
        <v>0</v>
      </c>
      <c r="AW417">
        <f t="shared" si="633"/>
        <v>0</v>
      </c>
      <c r="AY417"/>
      <c r="AZ417"/>
      <c r="BN417"/>
      <c r="BO417"/>
      <c r="BP417"/>
      <c r="BQ417"/>
      <c r="BR417"/>
      <c r="BS417"/>
      <c r="BT417"/>
      <c r="BU417"/>
      <c r="BV417"/>
      <c r="BW417"/>
      <c r="BX417"/>
      <c r="BY417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1:124" ht="13" x14ac:dyDescent="0.3">
      <c r="A418" s="27" t="s">
        <v>49</v>
      </c>
      <c r="B418" s="195">
        <f t="shared" si="598"/>
        <v>17</v>
      </c>
      <c r="C418" s="201">
        <f t="shared" si="599"/>
        <v>0</v>
      </c>
      <c r="D418" s="195">
        <f t="shared" si="600"/>
        <v>11</v>
      </c>
      <c r="E418" s="201">
        <f t="shared" si="601"/>
        <v>0</v>
      </c>
      <c r="F418" s="195">
        <f t="shared" si="602"/>
        <v>0</v>
      </c>
      <c r="G418" s="201">
        <f t="shared" si="603"/>
        <v>0</v>
      </c>
      <c r="H418" s="195">
        <f t="shared" si="604"/>
        <v>0</v>
      </c>
      <c r="I418" s="201">
        <f t="shared" si="605"/>
        <v>0</v>
      </c>
      <c r="J418" s="195">
        <f t="shared" si="606"/>
        <v>0</v>
      </c>
      <c r="K418" s="201">
        <f t="shared" si="607"/>
        <v>0</v>
      </c>
      <c r="L418" s="195">
        <f t="shared" si="608"/>
        <v>0</v>
      </c>
      <c r="M418" s="201">
        <f t="shared" si="609"/>
        <v>0</v>
      </c>
      <c r="N418" s="195">
        <f t="shared" si="610"/>
        <v>0</v>
      </c>
      <c r="O418" s="201">
        <f t="shared" si="611"/>
        <v>0</v>
      </c>
      <c r="P418" s="195">
        <f t="shared" si="612"/>
        <v>0</v>
      </c>
      <c r="Q418" s="201">
        <f t="shared" si="613"/>
        <v>0</v>
      </c>
      <c r="R418" s="195">
        <f t="shared" si="614"/>
        <v>0</v>
      </c>
      <c r="S418" s="201">
        <f t="shared" si="615"/>
        <v>0</v>
      </c>
      <c r="T418" s="195">
        <f t="shared" si="616"/>
        <v>28</v>
      </c>
      <c r="U418" s="201">
        <f t="shared" si="617"/>
        <v>0</v>
      </c>
      <c r="V418" s="26"/>
      <c r="W418" s="4"/>
      <c r="X418">
        <f t="shared" si="618"/>
        <v>3</v>
      </c>
      <c r="Y418">
        <f t="shared" si="621"/>
        <v>5</v>
      </c>
      <c r="Z418">
        <f t="shared" si="621"/>
        <v>1</v>
      </c>
      <c r="AA418">
        <f t="shared" si="621"/>
        <v>0</v>
      </c>
      <c r="AB418">
        <f t="shared" si="621"/>
        <v>0</v>
      </c>
      <c r="AC418">
        <f t="shared" si="621"/>
        <v>0</v>
      </c>
      <c r="AD418">
        <f t="shared" si="621"/>
        <v>0</v>
      </c>
      <c r="AE418">
        <f t="shared" si="621"/>
        <v>0</v>
      </c>
      <c r="AF418">
        <f t="shared" si="621"/>
        <v>0</v>
      </c>
      <c r="AG418">
        <f t="shared" si="621"/>
        <v>0</v>
      </c>
      <c r="AH418">
        <f t="shared" si="621"/>
        <v>0</v>
      </c>
      <c r="AI418">
        <f t="shared" si="621"/>
        <v>0</v>
      </c>
      <c r="AL418">
        <f t="shared" si="622"/>
        <v>0</v>
      </c>
      <c r="AM418">
        <f t="shared" si="623"/>
        <v>0</v>
      </c>
      <c r="AN418">
        <f t="shared" si="624"/>
        <v>0</v>
      </c>
      <c r="AO418">
        <f t="shared" si="625"/>
        <v>0</v>
      </c>
      <c r="AP418">
        <f t="shared" si="626"/>
        <v>0</v>
      </c>
      <c r="AQ418">
        <f t="shared" si="627"/>
        <v>0</v>
      </c>
      <c r="AR418">
        <f t="shared" si="628"/>
        <v>0</v>
      </c>
      <c r="AS418">
        <f t="shared" si="629"/>
        <v>0</v>
      </c>
      <c r="AT418">
        <f t="shared" si="630"/>
        <v>0</v>
      </c>
      <c r="AU418">
        <f t="shared" si="631"/>
        <v>0</v>
      </c>
      <c r="AV418">
        <f t="shared" si="632"/>
        <v>0</v>
      </c>
      <c r="AW418">
        <f t="shared" si="633"/>
        <v>0</v>
      </c>
      <c r="AY418"/>
      <c r="AZ418"/>
      <c r="BN418"/>
      <c r="BO418"/>
      <c r="BP418"/>
      <c r="BQ418"/>
      <c r="BR418"/>
      <c r="BS418"/>
      <c r="BT418"/>
      <c r="BU418"/>
      <c r="BV418"/>
      <c r="BW418"/>
      <c r="BX418"/>
      <c r="BY418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1:124" ht="13" x14ac:dyDescent="0.3">
      <c r="A419" s="27" t="s">
        <v>50</v>
      </c>
      <c r="B419" s="195">
        <f t="shared" si="598"/>
        <v>9</v>
      </c>
      <c r="C419" s="201">
        <f t="shared" si="599"/>
        <v>0</v>
      </c>
      <c r="D419" s="195">
        <f t="shared" si="600"/>
        <v>13</v>
      </c>
      <c r="E419" s="201">
        <f t="shared" si="601"/>
        <v>0</v>
      </c>
      <c r="F419" s="195">
        <f t="shared" si="602"/>
        <v>4</v>
      </c>
      <c r="G419" s="201">
        <f t="shared" si="603"/>
        <v>0</v>
      </c>
      <c r="H419" s="195">
        <f t="shared" si="604"/>
        <v>0</v>
      </c>
      <c r="I419" s="201">
        <f t="shared" si="605"/>
        <v>0</v>
      </c>
      <c r="J419" s="195">
        <f t="shared" si="606"/>
        <v>0</v>
      </c>
      <c r="K419" s="201">
        <f t="shared" si="607"/>
        <v>0</v>
      </c>
      <c r="L419" s="195">
        <f t="shared" si="608"/>
        <v>0</v>
      </c>
      <c r="M419" s="201">
        <f t="shared" si="609"/>
        <v>0</v>
      </c>
      <c r="N419" s="195">
        <f t="shared" si="610"/>
        <v>0</v>
      </c>
      <c r="O419" s="201">
        <f t="shared" si="611"/>
        <v>0</v>
      </c>
      <c r="P419" s="195">
        <f t="shared" si="612"/>
        <v>0</v>
      </c>
      <c r="Q419" s="201">
        <f t="shared" si="613"/>
        <v>0</v>
      </c>
      <c r="R419" s="195">
        <f t="shared" si="614"/>
        <v>0</v>
      </c>
      <c r="S419" s="201">
        <f t="shared" si="615"/>
        <v>0</v>
      </c>
      <c r="T419" s="195">
        <f t="shared" si="616"/>
        <v>26</v>
      </c>
      <c r="U419" s="201">
        <f t="shared" si="617"/>
        <v>0</v>
      </c>
      <c r="V419" s="26"/>
      <c r="W419" s="4"/>
      <c r="X419">
        <f t="shared" si="618"/>
        <v>0</v>
      </c>
      <c r="Y419">
        <f t="shared" si="621"/>
        <v>6</v>
      </c>
      <c r="Z419">
        <f t="shared" si="621"/>
        <v>1</v>
      </c>
      <c r="AA419">
        <f t="shared" si="621"/>
        <v>0</v>
      </c>
      <c r="AB419">
        <f t="shared" si="621"/>
        <v>0</v>
      </c>
      <c r="AC419">
        <f t="shared" si="621"/>
        <v>0</v>
      </c>
      <c r="AD419">
        <f t="shared" si="621"/>
        <v>0</v>
      </c>
      <c r="AE419">
        <f t="shared" si="621"/>
        <v>0</v>
      </c>
      <c r="AF419">
        <f t="shared" si="621"/>
        <v>0</v>
      </c>
      <c r="AG419">
        <f t="shared" si="621"/>
        <v>0</v>
      </c>
      <c r="AH419">
        <f t="shared" si="621"/>
        <v>0</v>
      </c>
      <c r="AI419">
        <f t="shared" si="621"/>
        <v>0</v>
      </c>
      <c r="AL419">
        <f t="shared" si="622"/>
        <v>0</v>
      </c>
      <c r="AM419">
        <f t="shared" si="623"/>
        <v>0</v>
      </c>
      <c r="AN419">
        <f t="shared" si="624"/>
        <v>0</v>
      </c>
      <c r="AO419">
        <f t="shared" si="625"/>
        <v>0</v>
      </c>
      <c r="AP419">
        <f t="shared" si="626"/>
        <v>0</v>
      </c>
      <c r="AQ419">
        <f t="shared" si="627"/>
        <v>0</v>
      </c>
      <c r="AR419">
        <f t="shared" si="628"/>
        <v>0</v>
      </c>
      <c r="AS419">
        <f t="shared" si="629"/>
        <v>0</v>
      </c>
      <c r="AT419">
        <f t="shared" si="630"/>
        <v>0</v>
      </c>
      <c r="AU419">
        <f t="shared" si="631"/>
        <v>0</v>
      </c>
      <c r="AV419">
        <f t="shared" si="632"/>
        <v>0</v>
      </c>
      <c r="AW419">
        <f t="shared" si="633"/>
        <v>0</v>
      </c>
      <c r="AY419"/>
      <c r="AZ419"/>
      <c r="BN419"/>
      <c r="BO419"/>
      <c r="BP419"/>
      <c r="BQ419"/>
      <c r="BR419"/>
      <c r="BS419"/>
      <c r="BT419"/>
      <c r="BU419"/>
      <c r="BV419"/>
      <c r="BW419"/>
      <c r="BX419"/>
      <c r="BY419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1:124" ht="13" x14ac:dyDescent="0.3">
      <c r="A420" s="27" t="s">
        <v>51</v>
      </c>
      <c r="B420" s="195">
        <f t="shared" si="598"/>
        <v>10</v>
      </c>
      <c r="C420" s="201">
        <f t="shared" si="599"/>
        <v>0</v>
      </c>
      <c r="D420" s="195">
        <f t="shared" si="600"/>
        <v>7</v>
      </c>
      <c r="E420" s="201">
        <f t="shared" si="601"/>
        <v>0</v>
      </c>
      <c r="F420" s="195">
        <f t="shared" si="602"/>
        <v>0</v>
      </c>
      <c r="G420" s="201">
        <f t="shared" si="603"/>
        <v>0</v>
      </c>
      <c r="H420" s="195">
        <f t="shared" si="604"/>
        <v>1</v>
      </c>
      <c r="I420" s="201">
        <f t="shared" si="605"/>
        <v>0</v>
      </c>
      <c r="J420" s="195">
        <f t="shared" si="606"/>
        <v>0</v>
      </c>
      <c r="K420" s="201">
        <f t="shared" si="607"/>
        <v>0</v>
      </c>
      <c r="L420" s="195">
        <f t="shared" si="608"/>
        <v>0</v>
      </c>
      <c r="M420" s="201">
        <f t="shared" si="609"/>
        <v>0</v>
      </c>
      <c r="N420" s="195">
        <f t="shared" si="610"/>
        <v>0</v>
      </c>
      <c r="O420" s="201">
        <f t="shared" si="611"/>
        <v>0</v>
      </c>
      <c r="P420" s="195">
        <f t="shared" si="612"/>
        <v>0</v>
      </c>
      <c r="Q420" s="201">
        <f t="shared" si="613"/>
        <v>0</v>
      </c>
      <c r="R420" s="195">
        <f t="shared" si="614"/>
        <v>0</v>
      </c>
      <c r="S420" s="201">
        <f t="shared" si="615"/>
        <v>0</v>
      </c>
      <c r="T420" s="195">
        <f t="shared" si="616"/>
        <v>18</v>
      </c>
      <c r="U420" s="201">
        <f t="shared" si="617"/>
        <v>0</v>
      </c>
      <c r="V420" s="26"/>
      <c r="W420" s="4"/>
      <c r="X420">
        <f t="shared" si="618"/>
        <v>1</v>
      </c>
      <c r="Y420">
        <f t="shared" si="621"/>
        <v>3</v>
      </c>
      <c r="Z420">
        <f t="shared" si="621"/>
        <v>0</v>
      </c>
      <c r="AA420">
        <f t="shared" si="621"/>
        <v>0</v>
      </c>
      <c r="AB420">
        <f t="shared" si="621"/>
        <v>0</v>
      </c>
      <c r="AC420">
        <f t="shared" si="621"/>
        <v>0</v>
      </c>
      <c r="AD420">
        <f t="shared" si="621"/>
        <v>0</v>
      </c>
      <c r="AE420">
        <f t="shared" si="621"/>
        <v>0</v>
      </c>
      <c r="AF420">
        <f t="shared" si="621"/>
        <v>0</v>
      </c>
      <c r="AG420">
        <f t="shared" si="621"/>
        <v>0</v>
      </c>
      <c r="AH420">
        <f t="shared" si="621"/>
        <v>0</v>
      </c>
      <c r="AI420">
        <f t="shared" si="621"/>
        <v>0</v>
      </c>
      <c r="AL420">
        <f t="shared" si="622"/>
        <v>0</v>
      </c>
      <c r="AM420">
        <f t="shared" si="623"/>
        <v>1</v>
      </c>
      <c r="AN420">
        <f t="shared" si="624"/>
        <v>0</v>
      </c>
      <c r="AO420">
        <f t="shared" si="625"/>
        <v>0</v>
      </c>
      <c r="AP420">
        <f t="shared" si="626"/>
        <v>0</v>
      </c>
      <c r="AQ420">
        <f t="shared" si="627"/>
        <v>0</v>
      </c>
      <c r="AR420">
        <f t="shared" si="628"/>
        <v>0</v>
      </c>
      <c r="AS420">
        <f t="shared" si="629"/>
        <v>0</v>
      </c>
      <c r="AT420">
        <f t="shared" si="630"/>
        <v>0</v>
      </c>
      <c r="AU420">
        <f t="shared" si="631"/>
        <v>0</v>
      </c>
      <c r="AV420">
        <f t="shared" si="632"/>
        <v>0</v>
      </c>
      <c r="AW420">
        <f t="shared" si="633"/>
        <v>0</v>
      </c>
      <c r="AY420"/>
      <c r="AZ420"/>
      <c r="BN420"/>
      <c r="BO420"/>
      <c r="BP420"/>
      <c r="BQ420"/>
      <c r="BR420"/>
      <c r="BS420"/>
      <c r="BT420"/>
      <c r="BU420"/>
      <c r="BV420"/>
      <c r="BW420"/>
      <c r="BX420"/>
      <c r="BY420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1:124" ht="13.5" thickBot="1" x14ac:dyDescent="0.35">
      <c r="A421" s="18" t="s">
        <v>52</v>
      </c>
      <c r="B421" s="195">
        <f t="shared" si="598"/>
        <v>6</v>
      </c>
      <c r="C421" s="201">
        <f t="shared" si="599"/>
        <v>0</v>
      </c>
      <c r="D421" s="195">
        <f t="shared" si="600"/>
        <v>10</v>
      </c>
      <c r="E421" s="201">
        <f t="shared" si="601"/>
        <v>0</v>
      </c>
      <c r="F421" s="195">
        <f t="shared" si="602"/>
        <v>0</v>
      </c>
      <c r="G421" s="201">
        <f t="shared" si="603"/>
        <v>0</v>
      </c>
      <c r="H421" s="195">
        <f t="shared" si="604"/>
        <v>0</v>
      </c>
      <c r="I421" s="201">
        <f t="shared" si="605"/>
        <v>0</v>
      </c>
      <c r="J421" s="195">
        <f t="shared" si="606"/>
        <v>0</v>
      </c>
      <c r="K421" s="201">
        <f t="shared" si="607"/>
        <v>0</v>
      </c>
      <c r="L421" s="195">
        <f t="shared" si="608"/>
        <v>0</v>
      </c>
      <c r="M421" s="201">
        <f t="shared" si="609"/>
        <v>0</v>
      </c>
      <c r="N421" s="195">
        <f t="shared" si="610"/>
        <v>0</v>
      </c>
      <c r="O421" s="201">
        <f t="shared" si="611"/>
        <v>0</v>
      </c>
      <c r="P421" s="195">
        <f t="shared" si="612"/>
        <v>0</v>
      </c>
      <c r="Q421" s="201">
        <f t="shared" si="613"/>
        <v>0</v>
      </c>
      <c r="R421" s="195">
        <f t="shared" si="614"/>
        <v>0</v>
      </c>
      <c r="S421" s="201">
        <f t="shared" si="615"/>
        <v>0</v>
      </c>
      <c r="T421" s="195">
        <f t="shared" si="616"/>
        <v>16</v>
      </c>
      <c r="U421" s="201">
        <f t="shared" si="617"/>
        <v>0</v>
      </c>
      <c r="V421" s="26"/>
      <c r="W421" s="4"/>
      <c r="X421">
        <f t="shared" si="618"/>
        <v>2</v>
      </c>
      <c r="Y421">
        <f t="shared" si="621"/>
        <v>2</v>
      </c>
      <c r="Z421">
        <f t="shared" si="621"/>
        <v>0</v>
      </c>
      <c r="AA421">
        <f t="shared" si="621"/>
        <v>0</v>
      </c>
      <c r="AB421">
        <f t="shared" si="621"/>
        <v>0</v>
      </c>
      <c r="AC421">
        <f t="shared" si="621"/>
        <v>0</v>
      </c>
      <c r="AD421">
        <f t="shared" si="621"/>
        <v>0</v>
      </c>
      <c r="AE421">
        <f t="shared" si="621"/>
        <v>0</v>
      </c>
      <c r="AF421">
        <f t="shared" si="621"/>
        <v>0</v>
      </c>
      <c r="AG421">
        <f t="shared" si="621"/>
        <v>0</v>
      </c>
      <c r="AH421">
        <f t="shared" si="621"/>
        <v>0</v>
      </c>
      <c r="AI421">
        <f t="shared" si="621"/>
        <v>0</v>
      </c>
      <c r="AL421">
        <f t="shared" si="622"/>
        <v>0</v>
      </c>
      <c r="AM421">
        <f t="shared" si="623"/>
        <v>0</v>
      </c>
      <c r="AN421">
        <f t="shared" si="624"/>
        <v>0</v>
      </c>
      <c r="AO421">
        <f t="shared" si="625"/>
        <v>0</v>
      </c>
      <c r="AP421">
        <f t="shared" si="626"/>
        <v>0</v>
      </c>
      <c r="AQ421">
        <f t="shared" si="627"/>
        <v>0</v>
      </c>
      <c r="AR421">
        <f t="shared" si="628"/>
        <v>0</v>
      </c>
      <c r="AS421">
        <f t="shared" si="629"/>
        <v>0</v>
      </c>
      <c r="AT421">
        <f t="shared" si="630"/>
        <v>0</v>
      </c>
      <c r="AU421">
        <f t="shared" si="631"/>
        <v>0</v>
      </c>
      <c r="AV421">
        <f t="shared" si="632"/>
        <v>0</v>
      </c>
      <c r="AW421">
        <f t="shared" si="633"/>
        <v>0</v>
      </c>
      <c r="AY421"/>
      <c r="AZ421"/>
      <c r="BN421"/>
      <c r="BO421"/>
      <c r="BP421"/>
      <c r="BQ421"/>
      <c r="BR421"/>
      <c r="BS421"/>
      <c r="BT421"/>
      <c r="BU421"/>
      <c r="BV421"/>
      <c r="BW421"/>
      <c r="BX421"/>
      <c r="BY421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1:124" ht="14" thickTop="1" thickBot="1" x14ac:dyDescent="0.35">
      <c r="A422" s="25" t="s">
        <v>53</v>
      </c>
      <c r="B422" s="196">
        <f t="shared" ref="B422:Q422" si="634">SUM(B398:B421)</f>
        <v>407</v>
      </c>
      <c r="C422" s="202">
        <f t="shared" si="634"/>
        <v>12</v>
      </c>
      <c r="D422" s="196">
        <f t="shared" si="634"/>
        <v>311</v>
      </c>
      <c r="E422" s="202">
        <f t="shared" si="634"/>
        <v>3</v>
      </c>
      <c r="F422" s="196">
        <f t="shared" si="634"/>
        <v>32</v>
      </c>
      <c r="G422" s="202">
        <f t="shared" si="634"/>
        <v>0</v>
      </c>
      <c r="H422" s="196">
        <f t="shared" si="634"/>
        <v>3</v>
      </c>
      <c r="I422" s="202">
        <f t="shared" si="634"/>
        <v>0</v>
      </c>
      <c r="J422" s="196">
        <f t="shared" si="634"/>
        <v>0</v>
      </c>
      <c r="K422" s="202">
        <f t="shared" si="634"/>
        <v>0</v>
      </c>
      <c r="L422" s="196">
        <f t="shared" si="634"/>
        <v>0</v>
      </c>
      <c r="M422" s="202">
        <f t="shared" si="634"/>
        <v>0</v>
      </c>
      <c r="N422" s="196">
        <f t="shared" si="634"/>
        <v>0</v>
      </c>
      <c r="O422" s="202">
        <f t="shared" si="634"/>
        <v>0</v>
      </c>
      <c r="P422" s="196">
        <f t="shared" si="634"/>
        <v>0</v>
      </c>
      <c r="Q422" s="202">
        <f t="shared" si="634"/>
        <v>0</v>
      </c>
      <c r="R422" s="196">
        <f>SUM(R398:R421)</f>
        <v>0</v>
      </c>
      <c r="S422" s="202">
        <f>SUM(S398:S421)</f>
        <v>0</v>
      </c>
      <c r="T422" s="196">
        <f>SUM(T398:T421)</f>
        <v>753</v>
      </c>
      <c r="U422" s="202">
        <f>SUM(U398:U421)</f>
        <v>15</v>
      </c>
      <c r="V422" s="26"/>
      <c r="W422" s="4"/>
      <c r="X422">
        <f t="shared" si="618"/>
        <v>2</v>
      </c>
      <c r="Y422">
        <f t="shared" si="621"/>
        <v>4</v>
      </c>
      <c r="Z422">
        <f t="shared" si="621"/>
        <v>0</v>
      </c>
      <c r="AA422">
        <f t="shared" si="621"/>
        <v>0</v>
      </c>
      <c r="AB422">
        <f t="shared" si="621"/>
        <v>0</v>
      </c>
      <c r="AC422">
        <f t="shared" si="621"/>
        <v>0</v>
      </c>
      <c r="AD422">
        <f t="shared" si="621"/>
        <v>0</v>
      </c>
      <c r="AE422">
        <f t="shared" si="621"/>
        <v>0</v>
      </c>
      <c r="AF422">
        <f t="shared" si="621"/>
        <v>0</v>
      </c>
      <c r="AG422">
        <f t="shared" si="621"/>
        <v>0</v>
      </c>
      <c r="AH422">
        <f t="shared" si="621"/>
        <v>0</v>
      </c>
      <c r="AI422">
        <f t="shared" si="621"/>
        <v>0</v>
      </c>
      <c r="AL422">
        <f t="shared" si="622"/>
        <v>0</v>
      </c>
      <c r="AM422">
        <f t="shared" si="623"/>
        <v>0</v>
      </c>
      <c r="AN422">
        <f t="shared" si="624"/>
        <v>0</v>
      </c>
      <c r="AO422">
        <f t="shared" si="625"/>
        <v>0</v>
      </c>
      <c r="AP422">
        <f t="shared" si="626"/>
        <v>0</v>
      </c>
      <c r="AQ422">
        <f t="shared" si="627"/>
        <v>0</v>
      </c>
      <c r="AR422">
        <f t="shared" si="628"/>
        <v>0</v>
      </c>
      <c r="AS422">
        <f t="shared" si="629"/>
        <v>0</v>
      </c>
      <c r="AT422">
        <f t="shared" si="630"/>
        <v>0</v>
      </c>
      <c r="AU422">
        <f t="shared" si="631"/>
        <v>0</v>
      </c>
      <c r="AV422">
        <f t="shared" si="632"/>
        <v>0</v>
      </c>
      <c r="AW422">
        <f t="shared" si="633"/>
        <v>0</v>
      </c>
      <c r="AY422"/>
      <c r="AZ422"/>
      <c r="BN422"/>
      <c r="BO422"/>
      <c r="BP422"/>
      <c r="BQ422"/>
      <c r="BR422"/>
      <c r="BS422"/>
      <c r="BT422"/>
      <c r="BU422"/>
      <c r="BV422"/>
      <c r="BW422"/>
      <c r="BX422"/>
      <c r="BY42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1:124" ht="13.5" thickTop="1" x14ac:dyDescent="0.3">
      <c r="A423" s="27" t="s">
        <v>125</v>
      </c>
      <c r="B423" s="197">
        <f>B422/T422</f>
        <v>0.54050464807436915</v>
      </c>
      <c r="C423" s="203">
        <f>C422/T422</f>
        <v>1.5936254980079681E-2</v>
      </c>
      <c r="D423" s="197">
        <f>D422/T422</f>
        <v>0.41301460823373176</v>
      </c>
      <c r="E423" s="203">
        <f>E422/T422</f>
        <v>3.9840637450199202E-3</v>
      </c>
      <c r="F423" s="197">
        <f>F422/T422</f>
        <v>4.2496679946879147E-2</v>
      </c>
      <c r="G423" s="203">
        <f>G422/T422</f>
        <v>0</v>
      </c>
      <c r="H423" s="197">
        <f>H422/T422</f>
        <v>3.9840637450199202E-3</v>
      </c>
      <c r="I423" s="203">
        <f>I422/T422</f>
        <v>0</v>
      </c>
      <c r="J423" s="197">
        <f>J422/T422</f>
        <v>0</v>
      </c>
      <c r="K423" s="203">
        <f>K422/T422</f>
        <v>0</v>
      </c>
      <c r="L423" s="197">
        <f>L422/T422</f>
        <v>0</v>
      </c>
      <c r="M423" s="203">
        <f>M422/T422</f>
        <v>0</v>
      </c>
      <c r="N423" s="197">
        <f>N422/T422</f>
        <v>0</v>
      </c>
      <c r="O423" s="203">
        <f>O422/T422</f>
        <v>0</v>
      </c>
      <c r="P423" s="197">
        <f>P422/T422</f>
        <v>0</v>
      </c>
      <c r="Q423" s="203">
        <f>Q422/T422</f>
        <v>0</v>
      </c>
      <c r="R423" s="197">
        <f>R422/T422</f>
        <v>0</v>
      </c>
      <c r="S423" s="203">
        <f>S422/T422</f>
        <v>0</v>
      </c>
      <c r="T423" s="197">
        <f>100%</f>
        <v>1</v>
      </c>
      <c r="U423" s="203">
        <f>U422/T422</f>
        <v>1.9920318725099601E-2</v>
      </c>
      <c r="V423" s="26"/>
      <c r="W423" s="4"/>
      <c r="X423"/>
      <c r="Y423"/>
      <c r="Z423"/>
      <c r="AA423"/>
      <c r="AB423"/>
      <c r="AC423"/>
      <c r="AD423"/>
      <c r="AE423"/>
      <c r="AF423"/>
      <c r="AG423"/>
      <c r="AH423"/>
      <c r="AI423"/>
      <c r="AL423"/>
      <c r="AM423"/>
      <c r="AN423"/>
      <c r="AO423"/>
      <c r="AP423"/>
      <c r="AQ423"/>
      <c r="AR423"/>
      <c r="AS423"/>
      <c r="AT423"/>
      <c r="AU423"/>
      <c r="AV423"/>
      <c r="AW423"/>
      <c r="AY423"/>
      <c r="AZ423"/>
      <c r="BN423"/>
      <c r="BO423"/>
      <c r="BP423"/>
      <c r="BQ423"/>
      <c r="BR423"/>
      <c r="BS423"/>
      <c r="BT423"/>
      <c r="BU423"/>
      <c r="BV423"/>
      <c r="BW423"/>
      <c r="BX423"/>
      <c r="BY423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</row>
    <row r="424" spans="1:124" ht="13" x14ac:dyDescent="0.3">
      <c r="A424" s="27" t="s">
        <v>111</v>
      </c>
      <c r="B424" s="198">
        <f t="shared" ref="B424:U424" si="635">SUM(B404:B418)</f>
        <v>342</v>
      </c>
      <c r="C424" s="204">
        <f t="shared" si="635"/>
        <v>11</v>
      </c>
      <c r="D424" s="198">
        <f t="shared" si="635"/>
        <v>248</v>
      </c>
      <c r="E424" s="204">
        <f t="shared" si="635"/>
        <v>3</v>
      </c>
      <c r="F424" s="198">
        <f t="shared" si="635"/>
        <v>22</v>
      </c>
      <c r="G424" s="204">
        <f t="shared" si="635"/>
        <v>0</v>
      </c>
      <c r="H424" s="198">
        <f t="shared" si="635"/>
        <v>1</v>
      </c>
      <c r="I424" s="204">
        <f t="shared" si="635"/>
        <v>0</v>
      </c>
      <c r="J424" s="198">
        <f t="shared" si="635"/>
        <v>0</v>
      </c>
      <c r="K424" s="204">
        <f t="shared" si="635"/>
        <v>0</v>
      </c>
      <c r="L424" s="198">
        <f t="shared" si="635"/>
        <v>0</v>
      </c>
      <c r="M424" s="204">
        <f t="shared" si="635"/>
        <v>0</v>
      </c>
      <c r="N424" s="198">
        <f t="shared" si="635"/>
        <v>0</v>
      </c>
      <c r="O424" s="204">
        <f t="shared" si="635"/>
        <v>0</v>
      </c>
      <c r="P424" s="198">
        <f t="shared" si="635"/>
        <v>0</v>
      </c>
      <c r="Q424" s="204">
        <f t="shared" si="635"/>
        <v>0</v>
      </c>
      <c r="R424" s="198">
        <f t="shared" si="635"/>
        <v>0</v>
      </c>
      <c r="S424" s="204">
        <f t="shared" si="635"/>
        <v>0</v>
      </c>
      <c r="T424" s="198">
        <f t="shared" si="635"/>
        <v>613</v>
      </c>
      <c r="U424" s="204">
        <f t="shared" si="635"/>
        <v>14</v>
      </c>
      <c r="V424" s="26"/>
      <c r="W424" s="4"/>
      <c r="X424">
        <f t="shared" ref="X424:AI424" si="636">BA162</f>
        <v>29</v>
      </c>
      <c r="Y424">
        <f t="shared" si="636"/>
        <v>14</v>
      </c>
      <c r="Z424">
        <f t="shared" si="636"/>
        <v>2</v>
      </c>
      <c r="AA424">
        <f t="shared" si="636"/>
        <v>0</v>
      </c>
      <c r="AB424">
        <f t="shared" si="636"/>
        <v>0</v>
      </c>
      <c r="AC424">
        <f t="shared" si="636"/>
        <v>0</v>
      </c>
      <c r="AD424">
        <f t="shared" si="636"/>
        <v>0</v>
      </c>
      <c r="AE424">
        <f t="shared" si="636"/>
        <v>0</v>
      </c>
      <c r="AF424">
        <f t="shared" si="636"/>
        <v>0</v>
      </c>
      <c r="AG424">
        <f t="shared" si="636"/>
        <v>0</v>
      </c>
      <c r="AH424">
        <f t="shared" si="636"/>
        <v>0</v>
      </c>
      <c r="AI424">
        <f t="shared" si="636"/>
        <v>0</v>
      </c>
      <c r="AL424">
        <f>BN156</f>
        <v>0</v>
      </c>
      <c r="AM424">
        <f t="shared" ref="AM424:AW424" si="637">BO156</f>
        <v>0</v>
      </c>
      <c r="AN424">
        <f t="shared" si="637"/>
        <v>0</v>
      </c>
      <c r="AO424">
        <f t="shared" si="637"/>
        <v>0</v>
      </c>
      <c r="AP424">
        <f t="shared" si="637"/>
        <v>0</v>
      </c>
      <c r="AQ424">
        <f t="shared" si="637"/>
        <v>0</v>
      </c>
      <c r="AR424">
        <f t="shared" si="637"/>
        <v>0</v>
      </c>
      <c r="AS424">
        <f t="shared" si="637"/>
        <v>0</v>
      </c>
      <c r="AT424">
        <f t="shared" si="637"/>
        <v>0</v>
      </c>
      <c r="AU424">
        <f t="shared" si="637"/>
        <v>0</v>
      </c>
      <c r="AV424">
        <f t="shared" si="637"/>
        <v>0</v>
      </c>
      <c r="AW424">
        <f t="shared" si="637"/>
        <v>0</v>
      </c>
      <c r="AY424"/>
      <c r="AZ424"/>
      <c r="BN424"/>
      <c r="BO424"/>
      <c r="BP424"/>
      <c r="BQ424"/>
      <c r="BR424"/>
      <c r="BS424"/>
      <c r="BT424"/>
      <c r="BU424"/>
      <c r="BV424"/>
      <c r="BW424"/>
      <c r="BX424"/>
      <c r="BY424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</row>
    <row r="425" spans="1:124" ht="13.5" thickBot="1" x14ac:dyDescent="0.35">
      <c r="A425" s="18" t="s">
        <v>112</v>
      </c>
      <c r="B425" s="199">
        <f t="shared" ref="B425:U425" si="638">B422-B424</f>
        <v>65</v>
      </c>
      <c r="C425" s="205">
        <f t="shared" si="638"/>
        <v>1</v>
      </c>
      <c r="D425" s="199">
        <f t="shared" si="638"/>
        <v>63</v>
      </c>
      <c r="E425" s="205">
        <f t="shared" si="638"/>
        <v>0</v>
      </c>
      <c r="F425" s="199">
        <f t="shared" si="638"/>
        <v>10</v>
      </c>
      <c r="G425" s="205">
        <f t="shared" si="638"/>
        <v>0</v>
      </c>
      <c r="H425" s="199">
        <f t="shared" si="638"/>
        <v>2</v>
      </c>
      <c r="I425" s="205">
        <f t="shared" si="638"/>
        <v>0</v>
      </c>
      <c r="J425" s="199">
        <f t="shared" si="638"/>
        <v>0</v>
      </c>
      <c r="K425" s="205">
        <f t="shared" si="638"/>
        <v>0</v>
      </c>
      <c r="L425" s="199">
        <f t="shared" si="638"/>
        <v>0</v>
      </c>
      <c r="M425" s="205">
        <f t="shared" si="638"/>
        <v>0</v>
      </c>
      <c r="N425" s="199">
        <f t="shared" si="638"/>
        <v>0</v>
      </c>
      <c r="O425" s="205">
        <f t="shared" si="638"/>
        <v>0</v>
      </c>
      <c r="P425" s="199">
        <f t="shared" si="638"/>
        <v>0</v>
      </c>
      <c r="Q425" s="205">
        <f t="shared" si="638"/>
        <v>0</v>
      </c>
      <c r="R425" s="199">
        <f t="shared" si="638"/>
        <v>0</v>
      </c>
      <c r="S425" s="205">
        <f t="shared" si="638"/>
        <v>0</v>
      </c>
      <c r="T425" s="199">
        <f t="shared" si="638"/>
        <v>140</v>
      </c>
      <c r="U425" s="205">
        <f t="shared" si="638"/>
        <v>1</v>
      </c>
      <c r="V425" s="26"/>
      <c r="W425" s="4"/>
      <c r="X425">
        <f t="shared" ref="X425:X438" si="639">BA164</f>
        <v>22</v>
      </c>
      <c r="Y425">
        <f t="shared" ref="Y425:Y438" si="640">BB164</f>
        <v>12</v>
      </c>
      <c r="Z425">
        <f t="shared" ref="Z425:Z438" si="641">BC164</f>
        <v>2</v>
      </c>
      <c r="AA425">
        <f t="shared" ref="AA425:AA438" si="642">BD164</f>
        <v>0</v>
      </c>
      <c r="AB425">
        <f t="shared" ref="AB425:AB438" si="643">BE164</f>
        <v>0</v>
      </c>
      <c r="AC425">
        <f t="shared" ref="AC425:AC438" si="644">BF164</f>
        <v>0</v>
      </c>
      <c r="AD425">
        <f t="shared" ref="AD425:AD438" si="645">BG164</f>
        <v>0</v>
      </c>
      <c r="AE425">
        <f t="shared" ref="AE425:AE438" si="646">BH164</f>
        <v>0</v>
      </c>
      <c r="AF425">
        <f t="shared" ref="AF425:AF438" si="647">BI164</f>
        <v>0</v>
      </c>
      <c r="AG425">
        <f t="shared" ref="AG425:AG438" si="648">BJ164</f>
        <v>0</v>
      </c>
      <c r="AH425">
        <f t="shared" ref="AH425:AH438" si="649">BK164</f>
        <v>0</v>
      </c>
      <c r="AI425">
        <f t="shared" ref="AI425:AI438" si="650">BL164</f>
        <v>0</v>
      </c>
      <c r="AL425">
        <f t="shared" ref="AL425:AL438" si="651">BN157</f>
        <v>1</v>
      </c>
      <c r="AM425">
        <f t="shared" ref="AM425:AM438" si="652">BO157</f>
        <v>0</v>
      </c>
      <c r="AN425">
        <f t="shared" ref="AN425:AN438" si="653">BP157</f>
        <v>0</v>
      </c>
      <c r="AO425">
        <f t="shared" ref="AO425:AO438" si="654">BQ157</f>
        <v>0</v>
      </c>
      <c r="AP425">
        <f t="shared" ref="AP425:AP438" si="655">BR157</f>
        <v>0</v>
      </c>
      <c r="AQ425">
        <f t="shared" ref="AQ425:AQ438" si="656">BS157</f>
        <v>0</v>
      </c>
      <c r="AR425">
        <f t="shared" ref="AR425:AR438" si="657">BT157</f>
        <v>0</v>
      </c>
      <c r="AS425">
        <f t="shared" ref="AS425:AS438" si="658">BU157</f>
        <v>0</v>
      </c>
      <c r="AT425">
        <f t="shared" ref="AT425:AT438" si="659">BV157</f>
        <v>0</v>
      </c>
      <c r="AU425">
        <f t="shared" ref="AU425:AU438" si="660">BW157</f>
        <v>0</v>
      </c>
      <c r="AV425">
        <f t="shared" ref="AV425:AV438" si="661">BX157</f>
        <v>0</v>
      </c>
      <c r="AW425">
        <f t="shared" ref="AW425:AW438" si="662">BY157</f>
        <v>0</v>
      </c>
      <c r="AY425"/>
      <c r="AZ425"/>
      <c r="BN425"/>
      <c r="BO425"/>
      <c r="BP425"/>
      <c r="BQ425"/>
      <c r="BR425"/>
      <c r="BS425"/>
      <c r="BT425"/>
      <c r="BU425"/>
      <c r="BV425"/>
      <c r="BW425"/>
      <c r="BX425"/>
      <c r="BY425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</row>
    <row r="426" spans="1:124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f>T422-U422</f>
        <v>738</v>
      </c>
      <c r="J426" s="56"/>
      <c r="K426" s="53"/>
      <c r="L426" s="60" t="s">
        <v>56</v>
      </c>
      <c r="M426" s="54">
        <f>U422</f>
        <v>15</v>
      </c>
      <c r="N426" s="58"/>
      <c r="O426" s="47"/>
      <c r="P426" s="51"/>
      <c r="Q426" s="48"/>
      <c r="R426" s="49" t="s">
        <v>57</v>
      </c>
      <c r="S426" s="49"/>
      <c r="T426" s="52">
        <f>I426+M426*2</f>
        <v>768</v>
      </c>
      <c r="U426" s="50"/>
      <c r="V426" s="26"/>
      <c r="W426" s="4"/>
      <c r="X426">
        <f t="shared" si="639"/>
        <v>28</v>
      </c>
      <c r="Y426">
        <f t="shared" si="640"/>
        <v>30</v>
      </c>
      <c r="Z426">
        <f t="shared" si="641"/>
        <v>2</v>
      </c>
      <c r="AA426">
        <f t="shared" si="642"/>
        <v>0</v>
      </c>
      <c r="AB426">
        <f t="shared" si="643"/>
        <v>0</v>
      </c>
      <c r="AC426">
        <f t="shared" si="644"/>
        <v>0</v>
      </c>
      <c r="AD426">
        <f t="shared" si="645"/>
        <v>0</v>
      </c>
      <c r="AE426">
        <f t="shared" si="646"/>
        <v>0</v>
      </c>
      <c r="AF426">
        <f t="shared" si="647"/>
        <v>0</v>
      </c>
      <c r="AG426">
        <f t="shared" si="648"/>
        <v>0</v>
      </c>
      <c r="AH426">
        <f t="shared" si="649"/>
        <v>0</v>
      </c>
      <c r="AI426">
        <f t="shared" si="650"/>
        <v>0</v>
      </c>
      <c r="AL426">
        <f t="shared" si="651"/>
        <v>0</v>
      </c>
      <c r="AM426">
        <f t="shared" si="652"/>
        <v>1</v>
      </c>
      <c r="AN426">
        <f t="shared" si="653"/>
        <v>0</v>
      </c>
      <c r="AO426">
        <f t="shared" si="654"/>
        <v>0</v>
      </c>
      <c r="AP426">
        <f t="shared" si="655"/>
        <v>0</v>
      </c>
      <c r="AQ426">
        <f t="shared" si="656"/>
        <v>0</v>
      </c>
      <c r="AR426">
        <f t="shared" si="657"/>
        <v>0</v>
      </c>
      <c r="AS426">
        <f t="shared" si="658"/>
        <v>0</v>
      </c>
      <c r="AT426">
        <f t="shared" si="659"/>
        <v>0</v>
      </c>
      <c r="AU426">
        <f t="shared" si="660"/>
        <v>0</v>
      </c>
      <c r="AV426">
        <f t="shared" si="661"/>
        <v>0</v>
      </c>
      <c r="AW426">
        <f t="shared" si="662"/>
        <v>0</v>
      </c>
      <c r="AY426"/>
      <c r="AZ426"/>
      <c r="BN426"/>
      <c r="BO426"/>
      <c r="BP426"/>
      <c r="BQ426"/>
      <c r="BR426"/>
      <c r="BS426"/>
      <c r="BT426"/>
      <c r="BU426"/>
      <c r="BV426"/>
      <c r="BW426"/>
      <c r="BX426"/>
      <c r="BY426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</row>
    <row r="427" spans="1:124" ht="13.5" thickTop="1" x14ac:dyDescent="0.3">
      <c r="A427" s="32" t="s">
        <v>58</v>
      </c>
      <c r="B427" s="33"/>
      <c r="C427" s="33"/>
      <c r="D427" s="34" t="s">
        <v>59</v>
      </c>
      <c r="E427" s="35">
        <f>(B422*15+D422*35+F422*45+H422*55+J422*65+L422*75+N422*85+P422*95+R422*125)/T422</f>
        <v>24.694555112881805</v>
      </c>
      <c r="F427" s="32" t="s">
        <v>60</v>
      </c>
      <c r="G427" s="36"/>
      <c r="H427" s="34" t="s">
        <v>61</v>
      </c>
      <c r="I427" s="35">
        <f>(C422*15+E422*35+G422*45+I422*55+K422*65+M422*75+O422*85+Q422*95+S422*125)/U422</f>
        <v>19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6"/>
      <c r="W427" s="4"/>
      <c r="X427">
        <f t="shared" si="639"/>
        <v>46</v>
      </c>
      <c r="Y427">
        <f t="shared" si="640"/>
        <v>25</v>
      </c>
      <c r="Z427">
        <f t="shared" si="641"/>
        <v>4</v>
      </c>
      <c r="AA427">
        <f t="shared" si="642"/>
        <v>0</v>
      </c>
      <c r="AB427">
        <f t="shared" si="643"/>
        <v>0</v>
      </c>
      <c r="AC427">
        <f t="shared" si="644"/>
        <v>0</v>
      </c>
      <c r="AD427">
        <f t="shared" si="645"/>
        <v>0</v>
      </c>
      <c r="AE427">
        <f t="shared" si="646"/>
        <v>0</v>
      </c>
      <c r="AF427">
        <f t="shared" si="647"/>
        <v>0</v>
      </c>
      <c r="AG427">
        <f t="shared" si="648"/>
        <v>0</v>
      </c>
      <c r="AH427">
        <f t="shared" si="649"/>
        <v>0</v>
      </c>
      <c r="AI427">
        <f t="shared" si="650"/>
        <v>0</v>
      </c>
      <c r="AL427">
        <f t="shared" si="651"/>
        <v>3</v>
      </c>
      <c r="AM427">
        <f t="shared" si="652"/>
        <v>0</v>
      </c>
      <c r="AN427">
        <f t="shared" si="653"/>
        <v>0</v>
      </c>
      <c r="AO427">
        <f t="shared" si="654"/>
        <v>0</v>
      </c>
      <c r="AP427">
        <f t="shared" si="655"/>
        <v>0</v>
      </c>
      <c r="AQ427">
        <f t="shared" si="656"/>
        <v>0</v>
      </c>
      <c r="AR427">
        <f t="shared" si="657"/>
        <v>0</v>
      </c>
      <c r="AS427">
        <f t="shared" si="658"/>
        <v>0</v>
      </c>
      <c r="AT427">
        <f t="shared" si="659"/>
        <v>0</v>
      </c>
      <c r="AU427">
        <f t="shared" si="660"/>
        <v>0</v>
      </c>
      <c r="AV427">
        <f t="shared" si="661"/>
        <v>0</v>
      </c>
      <c r="AW427">
        <f t="shared" si="662"/>
        <v>0</v>
      </c>
      <c r="AY427"/>
      <c r="AZ427"/>
      <c r="BN427"/>
      <c r="BO427"/>
      <c r="BP427"/>
      <c r="BQ427"/>
      <c r="BR427"/>
      <c r="BS427"/>
      <c r="BT427"/>
      <c r="BU427"/>
      <c r="BV427"/>
      <c r="BW427"/>
      <c r="BX427"/>
      <c r="BY427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</row>
    <row r="428" spans="1:124" ht="6.65" customHeight="1" x14ac:dyDescent="0.3">
      <c r="V428" s="26"/>
      <c r="W428" s="4"/>
      <c r="X428">
        <f t="shared" si="639"/>
        <v>31</v>
      </c>
      <c r="Y428">
        <f t="shared" si="640"/>
        <v>27</v>
      </c>
      <c r="Z428">
        <f t="shared" si="641"/>
        <v>4</v>
      </c>
      <c r="AA428">
        <f t="shared" si="642"/>
        <v>0</v>
      </c>
      <c r="AB428">
        <f t="shared" si="643"/>
        <v>0</v>
      </c>
      <c r="AC428">
        <f t="shared" si="644"/>
        <v>0</v>
      </c>
      <c r="AD428">
        <f t="shared" si="645"/>
        <v>0</v>
      </c>
      <c r="AE428">
        <f t="shared" si="646"/>
        <v>0</v>
      </c>
      <c r="AF428">
        <f t="shared" si="647"/>
        <v>0</v>
      </c>
      <c r="AG428">
        <f t="shared" si="648"/>
        <v>0</v>
      </c>
      <c r="AH428">
        <f t="shared" si="649"/>
        <v>0</v>
      </c>
      <c r="AI428">
        <f t="shared" si="650"/>
        <v>0</v>
      </c>
      <c r="AL428">
        <f t="shared" si="651"/>
        <v>0</v>
      </c>
      <c r="AM428">
        <f t="shared" si="652"/>
        <v>0</v>
      </c>
      <c r="AN428">
        <f t="shared" si="653"/>
        <v>0</v>
      </c>
      <c r="AO428">
        <f t="shared" si="654"/>
        <v>0</v>
      </c>
      <c r="AP428">
        <f t="shared" si="655"/>
        <v>0</v>
      </c>
      <c r="AQ428">
        <f t="shared" si="656"/>
        <v>0</v>
      </c>
      <c r="AR428">
        <f t="shared" si="657"/>
        <v>0</v>
      </c>
      <c r="AS428">
        <f t="shared" si="658"/>
        <v>0</v>
      </c>
      <c r="AT428">
        <f t="shared" si="659"/>
        <v>0</v>
      </c>
      <c r="AU428">
        <f t="shared" si="660"/>
        <v>0</v>
      </c>
      <c r="AV428">
        <f t="shared" si="661"/>
        <v>0</v>
      </c>
      <c r="AW428">
        <f t="shared" si="662"/>
        <v>0</v>
      </c>
      <c r="AY428"/>
      <c r="AZ428"/>
      <c r="BN428"/>
      <c r="BO428"/>
      <c r="BP428"/>
      <c r="BQ428"/>
      <c r="BR428"/>
      <c r="BS428"/>
      <c r="BT428"/>
      <c r="BU428"/>
      <c r="BV428"/>
      <c r="BW428"/>
      <c r="BX428"/>
      <c r="BY428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</row>
    <row r="429" spans="1:124" ht="13" x14ac:dyDescent="0.3">
      <c r="V429" s="26"/>
      <c r="W429" s="4"/>
      <c r="X429">
        <f t="shared" si="639"/>
        <v>24</v>
      </c>
      <c r="Y429">
        <f t="shared" si="640"/>
        <v>17</v>
      </c>
      <c r="Z429">
        <f t="shared" si="641"/>
        <v>0</v>
      </c>
      <c r="AA429">
        <f t="shared" si="642"/>
        <v>0</v>
      </c>
      <c r="AB429">
        <f t="shared" si="643"/>
        <v>0</v>
      </c>
      <c r="AC429">
        <f t="shared" si="644"/>
        <v>0</v>
      </c>
      <c r="AD429">
        <f t="shared" si="645"/>
        <v>0</v>
      </c>
      <c r="AE429">
        <f t="shared" si="646"/>
        <v>0</v>
      </c>
      <c r="AF429">
        <f t="shared" si="647"/>
        <v>0</v>
      </c>
      <c r="AG429">
        <f t="shared" si="648"/>
        <v>0</v>
      </c>
      <c r="AH429">
        <f t="shared" si="649"/>
        <v>0</v>
      </c>
      <c r="AI429">
        <f t="shared" si="650"/>
        <v>0</v>
      </c>
      <c r="AL429">
        <f t="shared" si="651"/>
        <v>1</v>
      </c>
      <c r="AM429">
        <f t="shared" si="652"/>
        <v>1</v>
      </c>
      <c r="AN429">
        <f t="shared" si="653"/>
        <v>0</v>
      </c>
      <c r="AO429">
        <f t="shared" si="654"/>
        <v>0</v>
      </c>
      <c r="AP429">
        <f t="shared" si="655"/>
        <v>0</v>
      </c>
      <c r="AQ429">
        <f t="shared" si="656"/>
        <v>0</v>
      </c>
      <c r="AR429">
        <f t="shared" si="657"/>
        <v>0</v>
      </c>
      <c r="AS429">
        <f t="shared" si="658"/>
        <v>0</v>
      </c>
      <c r="AT429">
        <f t="shared" si="659"/>
        <v>0</v>
      </c>
      <c r="AU429">
        <f t="shared" si="660"/>
        <v>0</v>
      </c>
      <c r="AV429">
        <f t="shared" si="661"/>
        <v>0</v>
      </c>
      <c r="AW429">
        <f t="shared" si="662"/>
        <v>0</v>
      </c>
      <c r="AY429"/>
      <c r="AZ429"/>
      <c r="BN429"/>
      <c r="BO429"/>
      <c r="BP429"/>
      <c r="BQ429"/>
      <c r="BR429"/>
      <c r="BS429"/>
      <c r="BT429"/>
      <c r="BU429"/>
      <c r="BV429"/>
      <c r="BW429"/>
      <c r="BX429"/>
      <c r="BY429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</row>
    <row r="430" spans="1:124" ht="13" x14ac:dyDescent="0.3">
      <c r="V430" s="26"/>
      <c r="W430" s="4"/>
      <c r="X430">
        <f t="shared" si="639"/>
        <v>31</v>
      </c>
      <c r="Y430">
        <f t="shared" si="640"/>
        <v>18</v>
      </c>
      <c r="Z430">
        <f t="shared" si="641"/>
        <v>2</v>
      </c>
      <c r="AA430">
        <f t="shared" si="642"/>
        <v>0</v>
      </c>
      <c r="AB430">
        <f t="shared" si="643"/>
        <v>0</v>
      </c>
      <c r="AC430">
        <f t="shared" si="644"/>
        <v>0</v>
      </c>
      <c r="AD430">
        <f t="shared" si="645"/>
        <v>0</v>
      </c>
      <c r="AE430">
        <f t="shared" si="646"/>
        <v>0</v>
      </c>
      <c r="AF430">
        <f t="shared" si="647"/>
        <v>0</v>
      </c>
      <c r="AG430">
        <f t="shared" si="648"/>
        <v>0</v>
      </c>
      <c r="AH430">
        <f t="shared" si="649"/>
        <v>0</v>
      </c>
      <c r="AI430">
        <f t="shared" si="650"/>
        <v>0</v>
      </c>
      <c r="AL430">
        <f t="shared" si="651"/>
        <v>3</v>
      </c>
      <c r="AM430">
        <f t="shared" si="652"/>
        <v>0</v>
      </c>
      <c r="AN430">
        <f t="shared" si="653"/>
        <v>0</v>
      </c>
      <c r="AO430">
        <f t="shared" si="654"/>
        <v>0</v>
      </c>
      <c r="AP430">
        <f t="shared" si="655"/>
        <v>0</v>
      </c>
      <c r="AQ430">
        <f t="shared" si="656"/>
        <v>0</v>
      </c>
      <c r="AR430">
        <f t="shared" si="657"/>
        <v>0</v>
      </c>
      <c r="AS430">
        <f t="shared" si="658"/>
        <v>0</v>
      </c>
      <c r="AT430">
        <f t="shared" si="659"/>
        <v>0</v>
      </c>
      <c r="AU430">
        <f t="shared" si="660"/>
        <v>0</v>
      </c>
      <c r="AV430">
        <f t="shared" si="661"/>
        <v>0</v>
      </c>
      <c r="AW430">
        <f t="shared" si="662"/>
        <v>0</v>
      </c>
      <c r="AY430"/>
      <c r="AZ430"/>
      <c r="BN430"/>
      <c r="BO430"/>
      <c r="BP430"/>
      <c r="BQ430"/>
      <c r="BR430"/>
      <c r="BS430"/>
      <c r="BT430"/>
      <c r="BU430"/>
      <c r="BV430"/>
      <c r="BW430"/>
      <c r="BX430"/>
      <c r="BY430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</row>
    <row r="431" spans="1:124" ht="13" x14ac:dyDescent="0.3">
      <c r="V431" s="26"/>
      <c r="W431" s="4"/>
      <c r="X431">
        <f t="shared" si="639"/>
        <v>25</v>
      </c>
      <c r="Y431">
        <f t="shared" si="640"/>
        <v>23</v>
      </c>
      <c r="Z431">
        <f t="shared" si="641"/>
        <v>1</v>
      </c>
      <c r="AA431">
        <f t="shared" si="642"/>
        <v>0</v>
      </c>
      <c r="AB431">
        <f t="shared" si="643"/>
        <v>0</v>
      </c>
      <c r="AC431">
        <f t="shared" si="644"/>
        <v>0</v>
      </c>
      <c r="AD431">
        <f t="shared" si="645"/>
        <v>0</v>
      </c>
      <c r="AE431">
        <f t="shared" si="646"/>
        <v>0</v>
      </c>
      <c r="AF431">
        <f t="shared" si="647"/>
        <v>0</v>
      </c>
      <c r="AG431">
        <f t="shared" si="648"/>
        <v>0</v>
      </c>
      <c r="AH431">
        <f t="shared" si="649"/>
        <v>0</v>
      </c>
      <c r="AI431">
        <f t="shared" si="650"/>
        <v>0</v>
      </c>
      <c r="AL431">
        <f t="shared" si="651"/>
        <v>1</v>
      </c>
      <c r="AM431">
        <f t="shared" si="652"/>
        <v>0</v>
      </c>
      <c r="AN431">
        <f t="shared" si="653"/>
        <v>0</v>
      </c>
      <c r="AO431">
        <f t="shared" si="654"/>
        <v>0</v>
      </c>
      <c r="AP431">
        <f t="shared" si="655"/>
        <v>0</v>
      </c>
      <c r="AQ431">
        <f t="shared" si="656"/>
        <v>0</v>
      </c>
      <c r="AR431">
        <f t="shared" si="657"/>
        <v>0</v>
      </c>
      <c r="AS431">
        <f t="shared" si="658"/>
        <v>0</v>
      </c>
      <c r="AT431">
        <f t="shared" si="659"/>
        <v>0</v>
      </c>
      <c r="AU431">
        <f t="shared" si="660"/>
        <v>0</v>
      </c>
      <c r="AV431">
        <f t="shared" si="661"/>
        <v>0</v>
      </c>
      <c r="AW431">
        <f t="shared" si="662"/>
        <v>0</v>
      </c>
      <c r="AY431"/>
      <c r="AZ431"/>
      <c r="BN431"/>
      <c r="BO431"/>
      <c r="BP431"/>
      <c r="BQ431"/>
      <c r="BR431"/>
      <c r="BS431"/>
      <c r="BT431"/>
      <c r="BU431"/>
      <c r="BV431"/>
      <c r="BW431"/>
      <c r="BX431"/>
      <c r="BY431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</row>
    <row r="432" spans="1:124" ht="13" x14ac:dyDescent="0.3">
      <c r="V432" s="26"/>
      <c r="W432" s="4"/>
      <c r="X432">
        <f t="shared" si="639"/>
        <v>26</v>
      </c>
      <c r="Y432">
        <f t="shared" si="640"/>
        <v>21</v>
      </c>
      <c r="Z432">
        <f t="shared" si="641"/>
        <v>1</v>
      </c>
      <c r="AA432">
        <f t="shared" si="642"/>
        <v>0</v>
      </c>
      <c r="AB432">
        <f t="shared" si="643"/>
        <v>0</v>
      </c>
      <c r="AC432">
        <f t="shared" si="644"/>
        <v>0</v>
      </c>
      <c r="AD432">
        <f t="shared" si="645"/>
        <v>0</v>
      </c>
      <c r="AE432">
        <f t="shared" si="646"/>
        <v>0</v>
      </c>
      <c r="AF432">
        <f t="shared" si="647"/>
        <v>0</v>
      </c>
      <c r="AG432">
        <f t="shared" si="648"/>
        <v>0</v>
      </c>
      <c r="AH432">
        <f t="shared" si="649"/>
        <v>0</v>
      </c>
      <c r="AI432">
        <f t="shared" si="650"/>
        <v>0</v>
      </c>
      <c r="AL432">
        <f t="shared" si="651"/>
        <v>0</v>
      </c>
      <c r="AM432">
        <f t="shared" si="652"/>
        <v>0</v>
      </c>
      <c r="AN432">
        <f t="shared" si="653"/>
        <v>0</v>
      </c>
      <c r="AO432">
        <f t="shared" si="654"/>
        <v>0</v>
      </c>
      <c r="AP432">
        <f t="shared" si="655"/>
        <v>0</v>
      </c>
      <c r="AQ432">
        <f t="shared" si="656"/>
        <v>0</v>
      </c>
      <c r="AR432">
        <f t="shared" si="657"/>
        <v>0</v>
      </c>
      <c r="AS432">
        <f t="shared" si="658"/>
        <v>0</v>
      </c>
      <c r="AT432">
        <f t="shared" si="659"/>
        <v>0</v>
      </c>
      <c r="AU432">
        <f t="shared" si="660"/>
        <v>0</v>
      </c>
      <c r="AV432">
        <f t="shared" si="661"/>
        <v>0</v>
      </c>
      <c r="AW432">
        <f t="shared" si="662"/>
        <v>0</v>
      </c>
      <c r="AY432"/>
      <c r="AZ432"/>
      <c r="BN432"/>
      <c r="BO432"/>
      <c r="BP432"/>
      <c r="BQ432"/>
      <c r="BR432"/>
      <c r="BS432"/>
      <c r="BT432"/>
      <c r="BU432"/>
      <c r="BV432"/>
      <c r="BW432"/>
      <c r="BX432"/>
      <c r="BY43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</row>
    <row r="433" spans="22:124" ht="13" x14ac:dyDescent="0.3">
      <c r="V433" s="26"/>
      <c r="W433" s="4"/>
      <c r="X433">
        <f t="shared" si="639"/>
        <v>30</v>
      </c>
      <c r="Y433">
        <f t="shared" si="640"/>
        <v>29</v>
      </c>
      <c r="Z433">
        <f t="shared" si="641"/>
        <v>1</v>
      </c>
      <c r="AA433">
        <f t="shared" si="642"/>
        <v>1</v>
      </c>
      <c r="AB433">
        <f t="shared" si="643"/>
        <v>0</v>
      </c>
      <c r="AC433">
        <f t="shared" si="644"/>
        <v>0</v>
      </c>
      <c r="AD433">
        <f t="shared" si="645"/>
        <v>0</v>
      </c>
      <c r="AE433">
        <f t="shared" si="646"/>
        <v>0</v>
      </c>
      <c r="AF433">
        <f t="shared" si="647"/>
        <v>0</v>
      </c>
      <c r="AG433">
        <f t="shared" si="648"/>
        <v>0</v>
      </c>
      <c r="AH433">
        <f t="shared" si="649"/>
        <v>0</v>
      </c>
      <c r="AI433">
        <f t="shared" si="650"/>
        <v>0</v>
      </c>
      <c r="AL433">
        <f t="shared" si="651"/>
        <v>1</v>
      </c>
      <c r="AM433">
        <f t="shared" si="652"/>
        <v>0</v>
      </c>
      <c r="AN433">
        <f t="shared" si="653"/>
        <v>0</v>
      </c>
      <c r="AO433">
        <f t="shared" si="654"/>
        <v>0</v>
      </c>
      <c r="AP433">
        <f t="shared" si="655"/>
        <v>0</v>
      </c>
      <c r="AQ433">
        <f t="shared" si="656"/>
        <v>0</v>
      </c>
      <c r="AR433">
        <f t="shared" si="657"/>
        <v>0</v>
      </c>
      <c r="AS433">
        <f t="shared" si="658"/>
        <v>0</v>
      </c>
      <c r="AT433">
        <f t="shared" si="659"/>
        <v>0</v>
      </c>
      <c r="AU433">
        <f t="shared" si="660"/>
        <v>0</v>
      </c>
      <c r="AV433">
        <f t="shared" si="661"/>
        <v>0</v>
      </c>
      <c r="AW433">
        <f t="shared" si="662"/>
        <v>0</v>
      </c>
      <c r="AY433"/>
      <c r="AZ433"/>
      <c r="BN433"/>
      <c r="BO433"/>
      <c r="BP433"/>
      <c r="BQ433"/>
      <c r="BR433"/>
      <c r="BS433"/>
      <c r="BT433"/>
      <c r="BU433"/>
      <c r="BV433"/>
      <c r="BW433"/>
      <c r="BX433"/>
      <c r="BY433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</row>
    <row r="434" spans="22:124" ht="13" x14ac:dyDescent="0.3">
      <c r="V434" s="26"/>
      <c r="W434" s="4"/>
      <c r="X434">
        <f t="shared" si="639"/>
        <v>28</v>
      </c>
      <c r="Y434">
        <f t="shared" si="640"/>
        <v>12</v>
      </c>
      <c r="Z434">
        <f t="shared" si="641"/>
        <v>3</v>
      </c>
      <c r="AA434">
        <f t="shared" si="642"/>
        <v>0</v>
      </c>
      <c r="AB434">
        <f t="shared" si="643"/>
        <v>0</v>
      </c>
      <c r="AC434">
        <f t="shared" si="644"/>
        <v>0</v>
      </c>
      <c r="AD434">
        <f t="shared" si="645"/>
        <v>0</v>
      </c>
      <c r="AE434">
        <f t="shared" si="646"/>
        <v>0</v>
      </c>
      <c r="AF434">
        <f t="shared" si="647"/>
        <v>0</v>
      </c>
      <c r="AG434">
        <f t="shared" si="648"/>
        <v>0</v>
      </c>
      <c r="AH434">
        <f t="shared" si="649"/>
        <v>0</v>
      </c>
      <c r="AI434">
        <f t="shared" si="650"/>
        <v>0</v>
      </c>
      <c r="AL434">
        <f t="shared" si="651"/>
        <v>1</v>
      </c>
      <c r="AM434">
        <f t="shared" si="652"/>
        <v>0</v>
      </c>
      <c r="AN434">
        <f t="shared" si="653"/>
        <v>0</v>
      </c>
      <c r="AO434">
        <f t="shared" si="654"/>
        <v>0</v>
      </c>
      <c r="AP434">
        <f t="shared" si="655"/>
        <v>0</v>
      </c>
      <c r="AQ434">
        <f t="shared" si="656"/>
        <v>0</v>
      </c>
      <c r="AR434">
        <f t="shared" si="657"/>
        <v>0</v>
      </c>
      <c r="AS434">
        <f t="shared" si="658"/>
        <v>0</v>
      </c>
      <c r="AT434">
        <f t="shared" si="659"/>
        <v>0</v>
      </c>
      <c r="AU434">
        <f t="shared" si="660"/>
        <v>0</v>
      </c>
      <c r="AV434">
        <f t="shared" si="661"/>
        <v>0</v>
      </c>
      <c r="AW434">
        <f t="shared" si="662"/>
        <v>0</v>
      </c>
      <c r="AY434"/>
      <c r="AZ434"/>
      <c r="BN434"/>
      <c r="BO434"/>
      <c r="BP434"/>
      <c r="BQ434"/>
      <c r="BR434"/>
      <c r="BS434"/>
      <c r="BT434"/>
      <c r="BU434"/>
      <c r="BV434"/>
      <c r="BW434"/>
      <c r="BX434"/>
      <c r="BY434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</row>
    <row r="435" spans="22:124" ht="13" x14ac:dyDescent="0.3">
      <c r="V435" s="26"/>
      <c r="W435" s="4"/>
      <c r="X435">
        <f t="shared" si="639"/>
        <v>17</v>
      </c>
      <c r="Y435">
        <f t="shared" si="640"/>
        <v>11</v>
      </c>
      <c r="Z435">
        <f t="shared" si="641"/>
        <v>0</v>
      </c>
      <c r="AA435">
        <f t="shared" si="642"/>
        <v>0</v>
      </c>
      <c r="AB435">
        <f t="shared" si="643"/>
        <v>0</v>
      </c>
      <c r="AC435">
        <f t="shared" si="644"/>
        <v>0</v>
      </c>
      <c r="AD435">
        <f t="shared" si="645"/>
        <v>0</v>
      </c>
      <c r="AE435">
        <f t="shared" si="646"/>
        <v>0</v>
      </c>
      <c r="AF435">
        <f t="shared" si="647"/>
        <v>0</v>
      </c>
      <c r="AG435">
        <f t="shared" si="648"/>
        <v>0</v>
      </c>
      <c r="AH435">
        <f t="shared" si="649"/>
        <v>0</v>
      </c>
      <c r="AI435">
        <f t="shared" si="650"/>
        <v>0</v>
      </c>
      <c r="AL435">
        <f t="shared" si="651"/>
        <v>0</v>
      </c>
      <c r="AM435">
        <f t="shared" si="652"/>
        <v>0</v>
      </c>
      <c r="AN435">
        <f t="shared" si="653"/>
        <v>0</v>
      </c>
      <c r="AO435">
        <f t="shared" si="654"/>
        <v>0</v>
      </c>
      <c r="AP435">
        <f t="shared" si="655"/>
        <v>0</v>
      </c>
      <c r="AQ435">
        <f t="shared" si="656"/>
        <v>0</v>
      </c>
      <c r="AR435">
        <f t="shared" si="657"/>
        <v>0</v>
      </c>
      <c r="AS435">
        <f t="shared" si="658"/>
        <v>0</v>
      </c>
      <c r="AT435">
        <f t="shared" si="659"/>
        <v>0</v>
      </c>
      <c r="AU435">
        <f t="shared" si="660"/>
        <v>0</v>
      </c>
      <c r="AV435">
        <f t="shared" si="661"/>
        <v>0</v>
      </c>
      <c r="AW435">
        <f t="shared" si="662"/>
        <v>0</v>
      </c>
      <c r="AY435"/>
      <c r="AZ435"/>
      <c r="BN435"/>
      <c r="BO435"/>
      <c r="BP435"/>
      <c r="BQ435"/>
      <c r="BR435"/>
      <c r="BS435"/>
      <c r="BT435"/>
      <c r="BU435"/>
      <c r="BV435"/>
      <c r="BW435"/>
      <c r="BX435"/>
      <c r="BY435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</row>
    <row r="436" spans="22:124" ht="13" x14ac:dyDescent="0.3">
      <c r="V436" s="26"/>
      <c r="W436" s="4"/>
      <c r="X436">
        <f t="shared" si="639"/>
        <v>9</v>
      </c>
      <c r="Y436">
        <f t="shared" si="640"/>
        <v>13</v>
      </c>
      <c r="Z436">
        <f t="shared" si="641"/>
        <v>4</v>
      </c>
      <c r="AA436">
        <f t="shared" si="642"/>
        <v>0</v>
      </c>
      <c r="AB436">
        <f t="shared" si="643"/>
        <v>0</v>
      </c>
      <c r="AC436">
        <f t="shared" si="644"/>
        <v>0</v>
      </c>
      <c r="AD436">
        <f t="shared" si="645"/>
        <v>0</v>
      </c>
      <c r="AE436">
        <f t="shared" si="646"/>
        <v>0</v>
      </c>
      <c r="AF436">
        <f t="shared" si="647"/>
        <v>0</v>
      </c>
      <c r="AG436">
        <f t="shared" si="648"/>
        <v>0</v>
      </c>
      <c r="AH436">
        <f t="shared" si="649"/>
        <v>0</v>
      </c>
      <c r="AI436">
        <f t="shared" si="650"/>
        <v>0</v>
      </c>
      <c r="AL436">
        <f t="shared" si="651"/>
        <v>0</v>
      </c>
      <c r="AM436">
        <f t="shared" si="652"/>
        <v>0</v>
      </c>
      <c r="AN436">
        <f t="shared" si="653"/>
        <v>0</v>
      </c>
      <c r="AO436">
        <f t="shared" si="654"/>
        <v>0</v>
      </c>
      <c r="AP436">
        <f t="shared" si="655"/>
        <v>0</v>
      </c>
      <c r="AQ436">
        <f t="shared" si="656"/>
        <v>0</v>
      </c>
      <c r="AR436">
        <f t="shared" si="657"/>
        <v>0</v>
      </c>
      <c r="AS436">
        <f t="shared" si="658"/>
        <v>0</v>
      </c>
      <c r="AT436">
        <f t="shared" si="659"/>
        <v>0</v>
      </c>
      <c r="AU436">
        <f t="shared" si="660"/>
        <v>0</v>
      </c>
      <c r="AV436">
        <f t="shared" si="661"/>
        <v>0</v>
      </c>
      <c r="AW436">
        <f t="shared" si="662"/>
        <v>0</v>
      </c>
      <c r="AY436"/>
      <c r="AZ436"/>
      <c r="BN436"/>
      <c r="BO436"/>
      <c r="BP436"/>
      <c r="BQ436"/>
      <c r="BR436"/>
      <c r="BS436"/>
      <c r="BT436"/>
      <c r="BU436"/>
      <c r="BV436"/>
      <c r="BW436"/>
      <c r="BX436"/>
      <c r="BY436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</row>
    <row r="437" spans="22:124" ht="13" x14ac:dyDescent="0.3">
      <c r="V437" s="28"/>
      <c r="W437" s="4"/>
      <c r="X437">
        <f t="shared" si="639"/>
        <v>10</v>
      </c>
      <c r="Y437">
        <f t="shared" si="640"/>
        <v>7</v>
      </c>
      <c r="Z437">
        <f t="shared" si="641"/>
        <v>0</v>
      </c>
      <c r="AA437">
        <f t="shared" si="642"/>
        <v>1</v>
      </c>
      <c r="AB437">
        <f t="shared" si="643"/>
        <v>0</v>
      </c>
      <c r="AC437">
        <f t="shared" si="644"/>
        <v>0</v>
      </c>
      <c r="AD437">
        <f t="shared" si="645"/>
        <v>0</v>
      </c>
      <c r="AE437">
        <f t="shared" si="646"/>
        <v>0</v>
      </c>
      <c r="AF437">
        <f t="shared" si="647"/>
        <v>0</v>
      </c>
      <c r="AG437">
        <f t="shared" si="648"/>
        <v>0</v>
      </c>
      <c r="AH437">
        <f t="shared" si="649"/>
        <v>0</v>
      </c>
      <c r="AI437">
        <f t="shared" si="650"/>
        <v>0</v>
      </c>
      <c r="AL437">
        <f t="shared" si="651"/>
        <v>0</v>
      </c>
      <c r="AM437">
        <f t="shared" si="652"/>
        <v>0</v>
      </c>
      <c r="AN437">
        <f t="shared" si="653"/>
        <v>0</v>
      </c>
      <c r="AO437">
        <f t="shared" si="654"/>
        <v>0</v>
      </c>
      <c r="AP437">
        <f t="shared" si="655"/>
        <v>0</v>
      </c>
      <c r="AQ437">
        <f t="shared" si="656"/>
        <v>0</v>
      </c>
      <c r="AR437">
        <f t="shared" si="657"/>
        <v>0</v>
      </c>
      <c r="AS437">
        <f t="shared" si="658"/>
        <v>0</v>
      </c>
      <c r="AT437">
        <f t="shared" si="659"/>
        <v>0</v>
      </c>
      <c r="AU437">
        <f t="shared" si="660"/>
        <v>0</v>
      </c>
      <c r="AV437">
        <f t="shared" si="661"/>
        <v>0</v>
      </c>
      <c r="AW437">
        <f t="shared" si="662"/>
        <v>0</v>
      </c>
      <c r="AY437"/>
      <c r="AZ437"/>
      <c r="BN437"/>
      <c r="BO437"/>
      <c r="BP437"/>
      <c r="BQ437"/>
      <c r="BR437"/>
      <c r="BS437"/>
      <c r="BT437"/>
      <c r="BU437"/>
      <c r="BV437"/>
      <c r="BW437"/>
      <c r="BX437"/>
      <c r="BY437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</row>
    <row r="438" spans="22:124" ht="13" x14ac:dyDescent="0.3">
      <c r="V438" s="29"/>
      <c r="W438" s="4"/>
      <c r="X438">
        <f t="shared" si="639"/>
        <v>6</v>
      </c>
      <c r="Y438">
        <f t="shared" si="640"/>
        <v>10</v>
      </c>
      <c r="Z438">
        <f t="shared" si="641"/>
        <v>0</v>
      </c>
      <c r="AA438">
        <f t="shared" si="642"/>
        <v>0</v>
      </c>
      <c r="AB438">
        <f t="shared" si="643"/>
        <v>0</v>
      </c>
      <c r="AC438">
        <f t="shared" si="644"/>
        <v>0</v>
      </c>
      <c r="AD438">
        <f t="shared" si="645"/>
        <v>0</v>
      </c>
      <c r="AE438">
        <f t="shared" si="646"/>
        <v>0</v>
      </c>
      <c r="AF438">
        <f t="shared" si="647"/>
        <v>0</v>
      </c>
      <c r="AG438">
        <f t="shared" si="648"/>
        <v>0</v>
      </c>
      <c r="AH438">
        <f t="shared" si="649"/>
        <v>0</v>
      </c>
      <c r="AI438">
        <f t="shared" si="650"/>
        <v>0</v>
      </c>
      <c r="AL438">
        <f t="shared" si="651"/>
        <v>0</v>
      </c>
      <c r="AM438">
        <f t="shared" si="652"/>
        <v>0</v>
      </c>
      <c r="AN438">
        <f t="shared" si="653"/>
        <v>0</v>
      </c>
      <c r="AO438">
        <f t="shared" si="654"/>
        <v>0</v>
      </c>
      <c r="AP438">
        <f t="shared" si="655"/>
        <v>0</v>
      </c>
      <c r="AQ438">
        <f t="shared" si="656"/>
        <v>0</v>
      </c>
      <c r="AR438">
        <f t="shared" si="657"/>
        <v>0</v>
      </c>
      <c r="AS438">
        <f t="shared" si="658"/>
        <v>0</v>
      </c>
      <c r="AT438">
        <f t="shared" si="659"/>
        <v>0</v>
      </c>
      <c r="AU438">
        <f t="shared" si="660"/>
        <v>0</v>
      </c>
      <c r="AV438">
        <f t="shared" si="661"/>
        <v>0</v>
      </c>
      <c r="AW438">
        <f t="shared" si="662"/>
        <v>0</v>
      </c>
      <c r="AY438"/>
      <c r="AZ438"/>
      <c r="BN438"/>
      <c r="BO438"/>
      <c r="BP438"/>
      <c r="BQ438"/>
      <c r="BR438"/>
      <c r="BS438"/>
      <c r="BT438"/>
      <c r="BU438"/>
      <c r="BV438"/>
      <c r="BW438"/>
      <c r="BX438"/>
      <c r="BY438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</row>
    <row r="439" spans="22:124" ht="13" x14ac:dyDescent="0.3">
      <c r="V439" s="30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Y439"/>
      <c r="AZ439"/>
      <c r="BN439"/>
      <c r="BO439"/>
      <c r="BP439"/>
      <c r="BQ439"/>
      <c r="BR439"/>
      <c r="BS439"/>
      <c r="BT439"/>
      <c r="BU439"/>
      <c r="BV439"/>
      <c r="BW439"/>
      <c r="BX439"/>
      <c r="BY439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</row>
    <row r="440" spans="22:124" ht="13" x14ac:dyDescent="0.3">
      <c r="V440" s="31"/>
      <c r="AY440"/>
      <c r="AZ440"/>
      <c r="BN440"/>
      <c r="BO440"/>
      <c r="BP440"/>
      <c r="BQ440"/>
      <c r="BR440"/>
      <c r="BS440"/>
      <c r="BT440"/>
      <c r="BU440"/>
      <c r="BV440"/>
      <c r="BW440"/>
      <c r="BX440"/>
      <c r="BY440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</row>
    <row r="441" spans="22:124" ht="13" x14ac:dyDescent="0.3">
      <c r="V441" s="31"/>
      <c r="AY441"/>
      <c r="AZ441"/>
      <c r="BN441"/>
      <c r="BO441"/>
      <c r="BP441"/>
      <c r="BQ441"/>
      <c r="BR441"/>
      <c r="BS441"/>
      <c r="BT441"/>
      <c r="BU441"/>
      <c r="BV441"/>
      <c r="BW441"/>
      <c r="BX441"/>
      <c r="BY441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</row>
    <row r="442" spans="22:124" ht="13" x14ac:dyDescent="0.3">
      <c r="AY442"/>
      <c r="AZ442"/>
      <c r="BN442"/>
      <c r="BO442"/>
      <c r="BP442"/>
      <c r="BQ442"/>
      <c r="BR442"/>
      <c r="BS442"/>
      <c r="BT442"/>
      <c r="BU442"/>
      <c r="BV442"/>
      <c r="BW442"/>
      <c r="BX442"/>
      <c r="BY44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</row>
    <row r="443" spans="22:124" ht="13" x14ac:dyDescent="0.3">
      <c r="AY443"/>
      <c r="AZ443"/>
      <c r="BN443"/>
      <c r="BO443"/>
      <c r="BP443"/>
      <c r="BQ443"/>
      <c r="BR443"/>
      <c r="BS443"/>
      <c r="BT443"/>
      <c r="BU443"/>
      <c r="BV443"/>
      <c r="BW443"/>
      <c r="BX443"/>
      <c r="BY443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</row>
    <row r="444" spans="22:124" ht="13" x14ac:dyDescent="0.3">
      <c r="AY444"/>
      <c r="AZ444"/>
      <c r="BN444"/>
      <c r="BO444"/>
      <c r="BP444"/>
      <c r="BQ444"/>
      <c r="BR444"/>
      <c r="BS444"/>
      <c r="BT444"/>
      <c r="BU444"/>
      <c r="BV444"/>
      <c r="BW444"/>
      <c r="BX444"/>
      <c r="BY444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</row>
    <row r="445" spans="22:124" ht="13" x14ac:dyDescent="0.3">
      <c r="AY445"/>
      <c r="AZ445"/>
      <c r="BN445"/>
      <c r="BO445"/>
      <c r="BP445"/>
      <c r="BQ445"/>
      <c r="BR445"/>
      <c r="BS445"/>
      <c r="BT445"/>
      <c r="BU445"/>
      <c r="BV445"/>
      <c r="BW445"/>
      <c r="BX445"/>
      <c r="BY445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</row>
    <row r="446" spans="22:124" ht="13" x14ac:dyDescent="0.3">
      <c r="AY446"/>
      <c r="AZ446"/>
      <c r="BN446"/>
      <c r="BO446"/>
      <c r="BP446"/>
      <c r="BQ446"/>
      <c r="BR446"/>
      <c r="BS446"/>
      <c r="BT446"/>
      <c r="BU446"/>
      <c r="BV446"/>
      <c r="BW446"/>
      <c r="BX446"/>
      <c r="BY446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</row>
    <row r="447" spans="22:124" ht="13" x14ac:dyDescent="0.3">
      <c r="AY447"/>
      <c r="AZ447"/>
      <c r="BN447"/>
      <c r="BO447"/>
      <c r="BP447"/>
      <c r="BQ447"/>
      <c r="BR447"/>
      <c r="BS447"/>
      <c r="BT447"/>
      <c r="BU447"/>
      <c r="BV447"/>
      <c r="BW447"/>
      <c r="BX447"/>
      <c r="BY447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</row>
    <row r="448" spans="22:124" ht="13" x14ac:dyDescent="0.3">
      <c r="AY448"/>
      <c r="AZ448"/>
      <c r="BN448"/>
      <c r="BO448"/>
      <c r="BP448"/>
      <c r="BQ448"/>
      <c r="BR448"/>
      <c r="BS448"/>
      <c r="BT448"/>
      <c r="BU448"/>
      <c r="BV448"/>
      <c r="BW448"/>
      <c r="BX448"/>
      <c r="BY448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</row>
    <row r="449" spans="1:124" ht="13" x14ac:dyDescent="0.3">
      <c r="AY449"/>
      <c r="AZ449"/>
      <c r="BN449"/>
      <c r="BO449"/>
      <c r="BP449"/>
      <c r="BQ449"/>
      <c r="BR449"/>
      <c r="BS449"/>
      <c r="BT449"/>
      <c r="BU449"/>
      <c r="BV449"/>
      <c r="BW449"/>
      <c r="BX449"/>
      <c r="BY449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</row>
    <row r="450" spans="1:124" ht="13" x14ac:dyDescent="0.3">
      <c r="AY450"/>
      <c r="AZ450"/>
      <c r="BN450"/>
      <c r="BO450"/>
      <c r="BP450"/>
      <c r="BQ450"/>
      <c r="BR450"/>
      <c r="BS450"/>
      <c r="BT450"/>
      <c r="BU450"/>
      <c r="BV450"/>
      <c r="BW450"/>
      <c r="BX450"/>
      <c r="BY450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</row>
    <row r="451" spans="1:124" ht="13" x14ac:dyDescent="0.3">
      <c r="AY451"/>
      <c r="AZ451"/>
      <c r="BN451"/>
      <c r="BO451"/>
      <c r="BP451"/>
      <c r="BQ451"/>
      <c r="BR451"/>
      <c r="BS451"/>
      <c r="BT451"/>
      <c r="BU451"/>
      <c r="BV451"/>
      <c r="BW451"/>
      <c r="BX451"/>
      <c r="BY451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</row>
    <row r="452" spans="1:124" ht="13" x14ac:dyDescent="0.3">
      <c r="AY452"/>
      <c r="AZ452"/>
      <c r="BN452"/>
      <c r="BO452"/>
      <c r="BP452"/>
      <c r="BQ452"/>
      <c r="BR452"/>
      <c r="BS452"/>
      <c r="BT452"/>
      <c r="BU452"/>
      <c r="BV452"/>
      <c r="BW452"/>
      <c r="BX452"/>
      <c r="BY45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</row>
    <row r="453" spans="1:124" ht="13" x14ac:dyDescent="0.3">
      <c r="A453" s="38">
        <f>(H422+J422+L422+N422+P422+R422)/T422</f>
        <v>3.9840637450199202E-3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f>(I422+K422+M422+O422+Q422+S422)/U422</f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AY453"/>
      <c r="AZ453"/>
      <c r="BN453"/>
      <c r="BO453"/>
      <c r="BP453"/>
      <c r="BQ453"/>
      <c r="BR453"/>
      <c r="BS453"/>
      <c r="BT453"/>
      <c r="BU453"/>
      <c r="BV453"/>
      <c r="BW453"/>
      <c r="BX453"/>
      <c r="BY453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</row>
    <row r="454" spans="1:124" ht="13" x14ac:dyDescent="0.3">
      <c r="A454" s="38">
        <f>(P422+R422)/T422</f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f>(Q422+S422)/U422</f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AY454"/>
      <c r="AZ454"/>
      <c r="BN454"/>
      <c r="BO454"/>
      <c r="BP454"/>
      <c r="BQ454"/>
      <c r="BR454"/>
      <c r="BS454"/>
      <c r="BT454"/>
      <c r="BU454"/>
      <c r="BV454"/>
      <c r="BW454"/>
      <c r="BX454"/>
      <c r="BY454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</row>
    <row r="455" spans="1:124" ht="13" x14ac:dyDescent="0.3">
      <c r="AY455"/>
      <c r="AZ455"/>
      <c r="BN455"/>
      <c r="BO455"/>
      <c r="BP455"/>
      <c r="BQ455"/>
      <c r="BR455"/>
      <c r="BS455"/>
      <c r="BT455"/>
      <c r="BU455"/>
      <c r="BV455"/>
      <c r="BW455"/>
      <c r="BX455"/>
      <c r="BY455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</row>
    <row r="456" spans="1:124" ht="17" thickBot="1" x14ac:dyDescent="0.35">
      <c r="A456" s="275" t="str">
        <f>A1</f>
        <v>Comptages vitesse TV/PL à Montreuil</v>
      </c>
      <c r="B456" s="275"/>
      <c r="C456" s="275"/>
      <c r="D456" s="275"/>
      <c r="E456" s="275"/>
      <c r="F456" s="275"/>
      <c r="G456" s="275"/>
      <c r="H456" s="275"/>
      <c r="I456" s="275"/>
      <c r="J456" s="275"/>
      <c r="K456" s="275"/>
      <c r="L456" s="275"/>
      <c r="M456" s="275"/>
      <c r="N456" s="275"/>
      <c r="O456" s="275"/>
      <c r="P456" s="275"/>
      <c r="Q456" s="275"/>
      <c r="R456" s="275"/>
      <c r="S456" s="275"/>
      <c r="T456" s="275"/>
      <c r="U456" s="275"/>
      <c r="AY456"/>
      <c r="AZ456"/>
      <c r="BN456"/>
      <c r="BO456"/>
      <c r="BP456"/>
      <c r="BQ456"/>
      <c r="BR456"/>
      <c r="BS456"/>
      <c r="BT456"/>
      <c r="BU456"/>
      <c r="BV456"/>
      <c r="BW456"/>
      <c r="BX456"/>
      <c r="BY456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</row>
    <row r="457" spans="1:124" ht="15.5" x14ac:dyDescent="0.35">
      <c r="A457" s="276" t="s">
        <v>90</v>
      </c>
      <c r="B457" s="276"/>
      <c r="C457" s="276"/>
      <c r="D457" s="276"/>
      <c r="E457" s="276"/>
      <c r="F457" s="276"/>
      <c r="G457" s="276"/>
      <c r="H457" s="276"/>
      <c r="I457" s="276"/>
      <c r="J457" s="276"/>
      <c r="K457" s="276"/>
      <c r="L457" s="276"/>
      <c r="M457" s="276"/>
      <c r="N457" s="276"/>
      <c r="O457" s="276"/>
      <c r="P457" s="276"/>
      <c r="Q457" s="276"/>
      <c r="R457" s="276"/>
      <c r="S457" s="276"/>
      <c r="T457" s="276"/>
      <c r="U457" s="276"/>
      <c r="AY457"/>
      <c r="AZ457"/>
      <c r="BN457"/>
      <c r="BO457"/>
      <c r="BP457"/>
      <c r="BQ457"/>
      <c r="BR457"/>
      <c r="BS457"/>
      <c r="BT457"/>
      <c r="BU457"/>
      <c r="BV457"/>
      <c r="BW457"/>
      <c r="BX457"/>
      <c r="BY457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</row>
    <row r="458" spans="1:124" ht="13" x14ac:dyDescent="0.3">
      <c r="A458" s="4" t="s">
        <v>74</v>
      </c>
      <c r="B458" s="4"/>
      <c r="C458" s="80" t="str">
        <f>BN1</f>
        <v>lundi 20 septembre 2021</v>
      </c>
      <c r="D458" s="4"/>
      <c r="E458" s="83"/>
      <c r="F458" s="83"/>
      <c r="G458" s="83"/>
      <c r="H458" s="81" t="s">
        <v>87</v>
      </c>
      <c r="I458" s="85" t="str">
        <f>BG5</f>
        <v>dimanche 26 septembre 2021</v>
      </c>
      <c r="L458" s="11"/>
      <c r="N458" s="84" t="s">
        <v>93</v>
      </c>
      <c r="O458" s="4"/>
      <c r="P458" s="105" t="str">
        <f>J3</f>
        <v>Rue de Vincennes</v>
      </c>
      <c r="Q458" s="61"/>
      <c r="AY458"/>
      <c r="AZ458"/>
      <c r="BN458"/>
      <c r="BO458"/>
      <c r="BP458"/>
      <c r="BQ458"/>
      <c r="BR458"/>
      <c r="BS458"/>
      <c r="BT458"/>
      <c r="BU458"/>
      <c r="BV458"/>
      <c r="BW458"/>
      <c r="BX458"/>
      <c r="BY458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</row>
    <row r="459" spans="1:124" ht="13.5" thickBot="1" x14ac:dyDescent="0.35">
      <c r="A459" s="57" t="s">
        <v>4</v>
      </c>
      <c r="N459" s="4" t="str">
        <f>O3</f>
        <v>Et</v>
      </c>
      <c r="P459" s="105" t="str">
        <f>P3</f>
        <v>Rue de Mirabeau</v>
      </c>
      <c r="AY459"/>
      <c r="AZ459"/>
      <c r="BN459"/>
      <c r="BO459"/>
      <c r="BP459"/>
      <c r="BQ459"/>
      <c r="BR459"/>
      <c r="BS459"/>
      <c r="BT459"/>
      <c r="BU459"/>
      <c r="BV459"/>
      <c r="BW459"/>
      <c r="BX459"/>
      <c r="BY459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</row>
    <row r="460" spans="1:124" ht="13.5" thickTop="1" x14ac:dyDescent="0.3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/>
      <c r="AZ460"/>
      <c r="BN460"/>
      <c r="BO460"/>
      <c r="BP460"/>
      <c r="BQ460"/>
      <c r="BR460"/>
      <c r="BS460"/>
      <c r="BT460"/>
      <c r="BU460"/>
      <c r="BV460"/>
      <c r="BW460"/>
      <c r="BX460"/>
      <c r="BY460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</row>
    <row r="461" spans="1:124" ht="13.5" thickBot="1" x14ac:dyDescent="0.3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/>
      <c r="AZ461"/>
      <c r="BN461"/>
      <c r="BO461"/>
      <c r="BP461"/>
      <c r="BQ461"/>
      <c r="BR461"/>
      <c r="BS461"/>
      <c r="BT461"/>
      <c r="BU461"/>
      <c r="BV461"/>
      <c r="BW461"/>
      <c r="BX461"/>
      <c r="BY461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</row>
    <row r="462" spans="1:124" ht="14" thickTop="1" thickBot="1" x14ac:dyDescent="0.35">
      <c r="A462" s="25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  <c r="AY462"/>
      <c r="AZ462"/>
      <c r="BN462"/>
      <c r="BO462"/>
      <c r="BP462"/>
      <c r="BQ462"/>
      <c r="BR462"/>
      <c r="BS462"/>
      <c r="BT462"/>
      <c r="BU462"/>
      <c r="BV462"/>
      <c r="BW462"/>
      <c r="BX462"/>
      <c r="BY46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</row>
    <row r="463" spans="1:124" ht="13.5" thickTop="1" x14ac:dyDescent="0.3">
      <c r="A463" s="27" t="s">
        <v>29</v>
      </c>
      <c r="B463" s="206">
        <f>(B8+B203+B268+B138+B73)/5</f>
        <v>4.2</v>
      </c>
      <c r="C463" s="207">
        <f t="shared" ref="C463:S463" si="663">(C8+C203+C268+C138+C73)/5</f>
        <v>0.2</v>
      </c>
      <c r="D463" s="206">
        <f t="shared" si="663"/>
        <v>3.8</v>
      </c>
      <c r="E463" s="207">
        <f t="shared" si="663"/>
        <v>0</v>
      </c>
      <c r="F463" s="206">
        <f t="shared" si="663"/>
        <v>0.8</v>
      </c>
      <c r="G463" s="207">
        <f t="shared" si="663"/>
        <v>0</v>
      </c>
      <c r="H463" s="206">
        <f t="shared" si="663"/>
        <v>0.2</v>
      </c>
      <c r="I463" s="207">
        <f t="shared" si="663"/>
        <v>0</v>
      </c>
      <c r="J463" s="206">
        <f t="shared" si="663"/>
        <v>0</v>
      </c>
      <c r="K463" s="207">
        <f t="shared" si="663"/>
        <v>0</v>
      </c>
      <c r="L463" s="206">
        <f t="shared" si="663"/>
        <v>0</v>
      </c>
      <c r="M463" s="207">
        <f t="shared" si="663"/>
        <v>0</v>
      </c>
      <c r="N463" s="206">
        <f t="shared" si="663"/>
        <v>0</v>
      </c>
      <c r="O463" s="207">
        <f t="shared" si="663"/>
        <v>0</v>
      </c>
      <c r="P463" s="206">
        <f t="shared" si="663"/>
        <v>0</v>
      </c>
      <c r="Q463" s="207">
        <f t="shared" si="663"/>
        <v>0</v>
      </c>
      <c r="R463" s="206">
        <f t="shared" si="663"/>
        <v>0</v>
      </c>
      <c r="S463" s="207">
        <f t="shared" si="663"/>
        <v>0</v>
      </c>
      <c r="T463" s="206">
        <f>SUM(B463,D463,F463,H463,J463,L463,N463,P463,R463,)</f>
        <v>9</v>
      </c>
      <c r="U463" s="207">
        <f t="shared" ref="U463:U486" si="664">SUM(C463,E463,G463,I463,K463,M463,O463,Q463,S463)</f>
        <v>0.2</v>
      </c>
      <c r="AY463"/>
      <c r="AZ463"/>
      <c r="BN463"/>
      <c r="BO463"/>
      <c r="BP463"/>
      <c r="BQ463"/>
      <c r="BR463"/>
      <c r="BS463"/>
      <c r="BT463"/>
      <c r="BU463"/>
      <c r="BV463"/>
      <c r="BW463"/>
      <c r="BX463"/>
      <c r="BY463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</row>
    <row r="464" spans="1:124" ht="13" x14ac:dyDescent="0.3">
      <c r="A464" s="27" t="s">
        <v>30</v>
      </c>
      <c r="B464" s="206">
        <f t="shared" ref="B464:S464" si="665">(B9+B204+B269+B139+B74)/5</f>
        <v>2.2000000000000002</v>
      </c>
      <c r="C464" s="207">
        <f t="shared" si="665"/>
        <v>0</v>
      </c>
      <c r="D464" s="206">
        <f t="shared" si="665"/>
        <v>2.2000000000000002</v>
      </c>
      <c r="E464" s="207">
        <f t="shared" si="665"/>
        <v>0</v>
      </c>
      <c r="F464" s="206">
        <f t="shared" si="665"/>
        <v>0.8</v>
      </c>
      <c r="G464" s="207">
        <f t="shared" si="665"/>
        <v>0</v>
      </c>
      <c r="H464" s="206">
        <f t="shared" si="665"/>
        <v>0.2</v>
      </c>
      <c r="I464" s="207">
        <f t="shared" si="665"/>
        <v>0</v>
      </c>
      <c r="J464" s="206">
        <f t="shared" si="665"/>
        <v>0</v>
      </c>
      <c r="K464" s="207">
        <f t="shared" si="665"/>
        <v>0</v>
      </c>
      <c r="L464" s="206">
        <f t="shared" si="665"/>
        <v>0</v>
      </c>
      <c r="M464" s="207">
        <f t="shared" si="665"/>
        <v>0</v>
      </c>
      <c r="N464" s="206">
        <f t="shared" si="665"/>
        <v>0</v>
      </c>
      <c r="O464" s="207">
        <f t="shared" si="665"/>
        <v>0</v>
      </c>
      <c r="P464" s="206">
        <f t="shared" si="665"/>
        <v>0</v>
      </c>
      <c r="Q464" s="207">
        <f t="shared" si="665"/>
        <v>0</v>
      </c>
      <c r="R464" s="206">
        <f t="shared" si="665"/>
        <v>0</v>
      </c>
      <c r="S464" s="207">
        <f t="shared" si="665"/>
        <v>0</v>
      </c>
      <c r="T464" s="206">
        <f t="shared" ref="T464:T486" si="666">SUM(B464,D464,F464,H464,J464,L464,N464,P464,R464,)</f>
        <v>5.4</v>
      </c>
      <c r="U464" s="207">
        <f t="shared" si="664"/>
        <v>0</v>
      </c>
      <c r="AY464"/>
      <c r="AZ464"/>
      <c r="BN464"/>
      <c r="BO464"/>
      <c r="BP464"/>
      <c r="BQ464"/>
      <c r="BR464"/>
      <c r="BS464"/>
      <c r="BT464"/>
      <c r="BU464"/>
      <c r="BV464"/>
      <c r="BW464"/>
      <c r="BX464"/>
      <c r="BY464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</row>
    <row r="465" spans="1:124" ht="13" x14ac:dyDescent="0.3">
      <c r="A465" s="27" t="s">
        <v>31</v>
      </c>
      <c r="B465" s="206">
        <f t="shared" ref="B465:S465" si="667">(B10+B205+B270+B140+B75)/5</f>
        <v>1.6</v>
      </c>
      <c r="C465" s="207">
        <f t="shared" si="667"/>
        <v>0</v>
      </c>
      <c r="D465" s="206">
        <f t="shared" si="667"/>
        <v>1.2</v>
      </c>
      <c r="E465" s="207">
        <f t="shared" si="667"/>
        <v>0</v>
      </c>
      <c r="F465" s="206">
        <f t="shared" si="667"/>
        <v>0</v>
      </c>
      <c r="G465" s="207">
        <f t="shared" si="667"/>
        <v>0</v>
      </c>
      <c r="H465" s="206">
        <f t="shared" si="667"/>
        <v>0</v>
      </c>
      <c r="I465" s="207">
        <f t="shared" si="667"/>
        <v>0</v>
      </c>
      <c r="J465" s="206">
        <f t="shared" si="667"/>
        <v>0</v>
      </c>
      <c r="K465" s="207">
        <f t="shared" si="667"/>
        <v>0</v>
      </c>
      <c r="L465" s="206">
        <f t="shared" si="667"/>
        <v>0</v>
      </c>
      <c r="M465" s="207">
        <f t="shared" si="667"/>
        <v>0</v>
      </c>
      <c r="N465" s="206">
        <f t="shared" si="667"/>
        <v>0</v>
      </c>
      <c r="O465" s="207">
        <f t="shared" si="667"/>
        <v>0</v>
      </c>
      <c r="P465" s="206">
        <f t="shared" si="667"/>
        <v>0</v>
      </c>
      <c r="Q465" s="207">
        <f t="shared" si="667"/>
        <v>0</v>
      </c>
      <c r="R465" s="206">
        <f t="shared" si="667"/>
        <v>0</v>
      </c>
      <c r="S465" s="207">
        <f t="shared" si="667"/>
        <v>0</v>
      </c>
      <c r="T465" s="206">
        <f t="shared" si="666"/>
        <v>2.8</v>
      </c>
      <c r="U465" s="207">
        <f t="shared" si="664"/>
        <v>0</v>
      </c>
      <c r="AY465"/>
      <c r="AZ465"/>
      <c r="BN465"/>
      <c r="BO465"/>
      <c r="BP465"/>
      <c r="BQ465"/>
      <c r="BR465"/>
      <c r="BS465"/>
      <c r="BT465"/>
      <c r="BU465"/>
      <c r="BV465"/>
      <c r="BW465"/>
      <c r="BX465"/>
      <c r="BY465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</row>
    <row r="466" spans="1:124" ht="13" x14ac:dyDescent="0.3">
      <c r="A466" s="27" t="s">
        <v>32</v>
      </c>
      <c r="B466" s="206">
        <f t="shared" ref="B466:S466" si="668">(B11+B206+B271+B141+B76)/5</f>
        <v>1.4</v>
      </c>
      <c r="C466" s="207">
        <f t="shared" si="668"/>
        <v>0</v>
      </c>
      <c r="D466" s="206">
        <f t="shared" si="668"/>
        <v>0.4</v>
      </c>
      <c r="E466" s="207">
        <f t="shared" si="668"/>
        <v>0</v>
      </c>
      <c r="F466" s="206">
        <f t="shared" si="668"/>
        <v>0</v>
      </c>
      <c r="G466" s="207">
        <f t="shared" si="668"/>
        <v>0</v>
      </c>
      <c r="H466" s="206">
        <f t="shared" si="668"/>
        <v>0</v>
      </c>
      <c r="I466" s="207">
        <f t="shared" si="668"/>
        <v>0</v>
      </c>
      <c r="J466" s="206">
        <f t="shared" si="668"/>
        <v>0</v>
      </c>
      <c r="K466" s="207">
        <f t="shared" si="668"/>
        <v>0</v>
      </c>
      <c r="L466" s="206">
        <f t="shared" si="668"/>
        <v>0</v>
      </c>
      <c r="M466" s="207">
        <f t="shared" si="668"/>
        <v>0</v>
      </c>
      <c r="N466" s="206">
        <f t="shared" si="668"/>
        <v>0</v>
      </c>
      <c r="O466" s="207">
        <f t="shared" si="668"/>
        <v>0</v>
      </c>
      <c r="P466" s="206">
        <f t="shared" si="668"/>
        <v>0</v>
      </c>
      <c r="Q466" s="207">
        <f t="shared" si="668"/>
        <v>0</v>
      </c>
      <c r="R466" s="206">
        <f t="shared" si="668"/>
        <v>0</v>
      </c>
      <c r="S466" s="207">
        <f t="shared" si="668"/>
        <v>0</v>
      </c>
      <c r="T466" s="206">
        <f t="shared" si="666"/>
        <v>1.7999999999999998</v>
      </c>
      <c r="U466" s="207">
        <f t="shared" si="664"/>
        <v>0</v>
      </c>
      <c r="AY466"/>
      <c r="AZ466"/>
      <c r="BN466"/>
      <c r="BO466"/>
      <c r="BP466"/>
      <c r="BQ466"/>
      <c r="BR466"/>
      <c r="BS466"/>
      <c r="BT466"/>
      <c r="BU466"/>
      <c r="BV466"/>
      <c r="BW466"/>
      <c r="BX466"/>
      <c r="BY466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</row>
    <row r="467" spans="1:124" ht="13" x14ac:dyDescent="0.3">
      <c r="A467" s="27" t="s">
        <v>33</v>
      </c>
      <c r="B467" s="206">
        <f t="shared" ref="B467:S467" si="669">(B12+B207+B272+B142+B77)/5</f>
        <v>1.6</v>
      </c>
      <c r="C467" s="207">
        <f t="shared" si="669"/>
        <v>0</v>
      </c>
      <c r="D467" s="206">
        <f t="shared" si="669"/>
        <v>1.4</v>
      </c>
      <c r="E467" s="207">
        <f t="shared" si="669"/>
        <v>0</v>
      </c>
      <c r="F467" s="206">
        <f t="shared" si="669"/>
        <v>0.4</v>
      </c>
      <c r="G467" s="207">
        <f t="shared" si="669"/>
        <v>0</v>
      </c>
      <c r="H467" s="206">
        <f t="shared" si="669"/>
        <v>0.2</v>
      </c>
      <c r="I467" s="207">
        <f t="shared" si="669"/>
        <v>0</v>
      </c>
      <c r="J467" s="206">
        <f t="shared" si="669"/>
        <v>0</v>
      </c>
      <c r="K467" s="207">
        <f t="shared" si="669"/>
        <v>0</v>
      </c>
      <c r="L467" s="206">
        <f t="shared" si="669"/>
        <v>0</v>
      </c>
      <c r="M467" s="207">
        <f t="shared" si="669"/>
        <v>0</v>
      </c>
      <c r="N467" s="206">
        <f t="shared" si="669"/>
        <v>0</v>
      </c>
      <c r="O467" s="207">
        <f t="shared" si="669"/>
        <v>0</v>
      </c>
      <c r="P467" s="206">
        <f t="shared" si="669"/>
        <v>0</v>
      </c>
      <c r="Q467" s="207">
        <f t="shared" si="669"/>
        <v>0</v>
      </c>
      <c r="R467" s="206">
        <f t="shared" si="669"/>
        <v>0</v>
      </c>
      <c r="S467" s="207">
        <f t="shared" si="669"/>
        <v>0</v>
      </c>
      <c r="T467" s="206">
        <f t="shared" si="666"/>
        <v>3.6</v>
      </c>
      <c r="U467" s="207">
        <f t="shared" si="664"/>
        <v>0</v>
      </c>
      <c r="AY467"/>
      <c r="AZ467"/>
      <c r="BN467"/>
      <c r="BO467"/>
      <c r="BP467"/>
      <c r="BQ467"/>
      <c r="BR467"/>
      <c r="BS467"/>
      <c r="BT467"/>
      <c r="BU467"/>
      <c r="BV467"/>
      <c r="BW467"/>
      <c r="BX467"/>
      <c r="BY467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</row>
    <row r="468" spans="1:124" ht="13" x14ac:dyDescent="0.3">
      <c r="A468" s="27" t="s">
        <v>34</v>
      </c>
      <c r="B468" s="206">
        <f t="shared" ref="B468:S468" si="670">(B13+B208+B273+B143+B78)/5</f>
        <v>3</v>
      </c>
      <c r="C468" s="207">
        <f t="shared" si="670"/>
        <v>0</v>
      </c>
      <c r="D468" s="206">
        <f t="shared" si="670"/>
        <v>2.4</v>
      </c>
      <c r="E468" s="207">
        <f t="shared" si="670"/>
        <v>0</v>
      </c>
      <c r="F468" s="206">
        <f t="shared" si="670"/>
        <v>0.4</v>
      </c>
      <c r="G468" s="207">
        <f t="shared" si="670"/>
        <v>0</v>
      </c>
      <c r="H468" s="206">
        <f t="shared" si="670"/>
        <v>0</v>
      </c>
      <c r="I468" s="207">
        <f t="shared" si="670"/>
        <v>0</v>
      </c>
      <c r="J468" s="206">
        <f t="shared" si="670"/>
        <v>0</v>
      </c>
      <c r="K468" s="207">
        <f t="shared" si="670"/>
        <v>0</v>
      </c>
      <c r="L468" s="206">
        <f t="shared" si="670"/>
        <v>0</v>
      </c>
      <c r="M468" s="207">
        <f t="shared" si="670"/>
        <v>0</v>
      </c>
      <c r="N468" s="206">
        <f t="shared" si="670"/>
        <v>0</v>
      </c>
      <c r="O468" s="207">
        <f t="shared" si="670"/>
        <v>0</v>
      </c>
      <c r="P468" s="206">
        <f t="shared" si="670"/>
        <v>0</v>
      </c>
      <c r="Q468" s="207">
        <f t="shared" si="670"/>
        <v>0</v>
      </c>
      <c r="R468" s="206">
        <f t="shared" si="670"/>
        <v>0</v>
      </c>
      <c r="S468" s="207">
        <f t="shared" si="670"/>
        <v>0</v>
      </c>
      <c r="T468" s="206">
        <f t="shared" si="666"/>
        <v>5.8000000000000007</v>
      </c>
      <c r="U468" s="207">
        <f t="shared" si="664"/>
        <v>0</v>
      </c>
      <c r="AY468"/>
      <c r="AZ468"/>
      <c r="BN468"/>
      <c r="BO468"/>
      <c r="BP468"/>
      <c r="BQ468"/>
      <c r="BR468"/>
      <c r="BS468"/>
      <c r="BT468"/>
      <c r="BU468"/>
      <c r="BV468"/>
      <c r="BW468"/>
      <c r="BX468"/>
      <c r="BY468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</row>
    <row r="469" spans="1:124" ht="13" x14ac:dyDescent="0.3">
      <c r="A469" s="27" t="s">
        <v>35</v>
      </c>
      <c r="B469" s="206">
        <f t="shared" ref="B469:S469" si="671">(B14+B209+B274+B144+B79)/5</f>
        <v>4.4000000000000004</v>
      </c>
      <c r="C469" s="207">
        <f t="shared" si="671"/>
        <v>0.4</v>
      </c>
      <c r="D469" s="206">
        <f t="shared" si="671"/>
        <v>7.6</v>
      </c>
      <c r="E469" s="207">
        <f t="shared" si="671"/>
        <v>0</v>
      </c>
      <c r="F469" s="206">
        <f t="shared" si="671"/>
        <v>0.4</v>
      </c>
      <c r="G469" s="207">
        <f t="shared" si="671"/>
        <v>0</v>
      </c>
      <c r="H469" s="206">
        <f t="shared" si="671"/>
        <v>0</v>
      </c>
      <c r="I469" s="207">
        <f t="shared" si="671"/>
        <v>0</v>
      </c>
      <c r="J469" s="206">
        <f t="shared" si="671"/>
        <v>0</v>
      </c>
      <c r="K469" s="207">
        <f t="shared" si="671"/>
        <v>0</v>
      </c>
      <c r="L469" s="206">
        <f t="shared" si="671"/>
        <v>0</v>
      </c>
      <c r="M469" s="207">
        <f t="shared" si="671"/>
        <v>0</v>
      </c>
      <c r="N469" s="206">
        <f t="shared" si="671"/>
        <v>0</v>
      </c>
      <c r="O469" s="207">
        <f t="shared" si="671"/>
        <v>0</v>
      </c>
      <c r="P469" s="206">
        <f t="shared" si="671"/>
        <v>0</v>
      </c>
      <c r="Q469" s="207">
        <f t="shared" si="671"/>
        <v>0</v>
      </c>
      <c r="R469" s="206">
        <f t="shared" si="671"/>
        <v>0</v>
      </c>
      <c r="S469" s="207">
        <f t="shared" si="671"/>
        <v>0</v>
      </c>
      <c r="T469" s="206">
        <f t="shared" si="666"/>
        <v>12.4</v>
      </c>
      <c r="U469" s="207">
        <f t="shared" si="664"/>
        <v>0.4</v>
      </c>
      <c r="AY469"/>
      <c r="AZ469"/>
      <c r="BN469"/>
      <c r="BO469"/>
      <c r="BP469"/>
      <c r="BQ469"/>
      <c r="BR469"/>
      <c r="BS469"/>
      <c r="BT469"/>
      <c r="BU469"/>
      <c r="BV469"/>
      <c r="BW469"/>
      <c r="BX469"/>
      <c r="BY469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</row>
    <row r="470" spans="1:124" ht="13" x14ac:dyDescent="0.3">
      <c r="A470" s="27" t="s">
        <v>36</v>
      </c>
      <c r="B470" s="206">
        <f t="shared" ref="B470:S470" si="672">(B15+B210+B275+B145+B80)/5</f>
        <v>13.6</v>
      </c>
      <c r="C470" s="207">
        <f t="shared" si="672"/>
        <v>0</v>
      </c>
      <c r="D470" s="206">
        <f t="shared" si="672"/>
        <v>11.2</v>
      </c>
      <c r="E470" s="207">
        <f t="shared" si="672"/>
        <v>0.2</v>
      </c>
      <c r="F470" s="206">
        <f t="shared" si="672"/>
        <v>1.6</v>
      </c>
      <c r="G470" s="207">
        <f t="shared" si="672"/>
        <v>0</v>
      </c>
      <c r="H470" s="206">
        <f t="shared" si="672"/>
        <v>0.2</v>
      </c>
      <c r="I470" s="207">
        <f t="shared" si="672"/>
        <v>0</v>
      </c>
      <c r="J470" s="206">
        <f t="shared" si="672"/>
        <v>0</v>
      </c>
      <c r="K470" s="207">
        <f t="shared" si="672"/>
        <v>0</v>
      </c>
      <c r="L470" s="206">
        <f t="shared" si="672"/>
        <v>0</v>
      </c>
      <c r="M470" s="207">
        <f t="shared" si="672"/>
        <v>0</v>
      </c>
      <c r="N470" s="206">
        <f t="shared" si="672"/>
        <v>0</v>
      </c>
      <c r="O470" s="207">
        <f t="shared" si="672"/>
        <v>0</v>
      </c>
      <c r="P470" s="206">
        <f t="shared" si="672"/>
        <v>0</v>
      </c>
      <c r="Q470" s="207">
        <f t="shared" si="672"/>
        <v>0</v>
      </c>
      <c r="R470" s="206">
        <f t="shared" si="672"/>
        <v>0</v>
      </c>
      <c r="S470" s="207">
        <f t="shared" si="672"/>
        <v>0</v>
      </c>
      <c r="T470" s="206">
        <f t="shared" si="666"/>
        <v>26.599999999999998</v>
      </c>
      <c r="U470" s="207">
        <f t="shared" si="664"/>
        <v>0.2</v>
      </c>
      <c r="AY470"/>
      <c r="AZ470"/>
      <c r="BN470"/>
      <c r="BO470"/>
      <c r="BP470"/>
      <c r="BQ470"/>
      <c r="BR470"/>
      <c r="BS470"/>
      <c r="BT470"/>
      <c r="BU470"/>
      <c r="BV470"/>
      <c r="BW470"/>
      <c r="BX470"/>
      <c r="BY470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</row>
    <row r="471" spans="1:124" ht="13" x14ac:dyDescent="0.3">
      <c r="A471" s="27" t="s">
        <v>37</v>
      </c>
      <c r="B471" s="206">
        <f t="shared" ref="B471:S471" si="673">(B16+B211+B276+B146+B81)/5</f>
        <v>22.4</v>
      </c>
      <c r="C471" s="207">
        <f t="shared" si="673"/>
        <v>0.4</v>
      </c>
      <c r="D471" s="206">
        <f t="shared" si="673"/>
        <v>13.2</v>
      </c>
      <c r="E471" s="207">
        <f t="shared" si="673"/>
        <v>0</v>
      </c>
      <c r="F471" s="206">
        <f t="shared" si="673"/>
        <v>1.6</v>
      </c>
      <c r="G471" s="207">
        <f t="shared" si="673"/>
        <v>0</v>
      </c>
      <c r="H471" s="206">
        <f t="shared" si="673"/>
        <v>0</v>
      </c>
      <c r="I471" s="207">
        <f t="shared" si="673"/>
        <v>0</v>
      </c>
      <c r="J471" s="206">
        <f t="shared" si="673"/>
        <v>0</v>
      </c>
      <c r="K471" s="207">
        <f t="shared" si="673"/>
        <v>0</v>
      </c>
      <c r="L471" s="206">
        <f t="shared" si="673"/>
        <v>0</v>
      </c>
      <c r="M471" s="207">
        <f t="shared" si="673"/>
        <v>0</v>
      </c>
      <c r="N471" s="206">
        <f t="shared" si="673"/>
        <v>0</v>
      </c>
      <c r="O471" s="207">
        <f t="shared" si="673"/>
        <v>0</v>
      </c>
      <c r="P471" s="206">
        <f t="shared" si="673"/>
        <v>0</v>
      </c>
      <c r="Q471" s="207">
        <f t="shared" si="673"/>
        <v>0</v>
      </c>
      <c r="R471" s="206">
        <f t="shared" si="673"/>
        <v>0</v>
      </c>
      <c r="S471" s="207">
        <f t="shared" si="673"/>
        <v>0</v>
      </c>
      <c r="T471" s="206">
        <f t="shared" si="666"/>
        <v>37.199999999999996</v>
      </c>
      <c r="U471" s="207">
        <f t="shared" si="664"/>
        <v>0.4</v>
      </c>
      <c r="AY471"/>
      <c r="AZ471"/>
      <c r="BN471"/>
      <c r="BO471"/>
      <c r="BP471"/>
      <c r="BQ471"/>
      <c r="BR471"/>
      <c r="BS471"/>
      <c r="BT471"/>
      <c r="BU471"/>
      <c r="BV471"/>
      <c r="BW471"/>
      <c r="BX471"/>
      <c r="BY471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</row>
    <row r="472" spans="1:124" ht="13" x14ac:dyDescent="0.3">
      <c r="A472" s="27" t="s">
        <v>38</v>
      </c>
      <c r="B472" s="206">
        <f t="shared" ref="B472:S472" si="674">(B17+B212+B277+B147+B82)/5</f>
        <v>20.2</v>
      </c>
      <c r="C472" s="207">
        <f t="shared" si="674"/>
        <v>0.2</v>
      </c>
      <c r="D472" s="206">
        <f t="shared" si="674"/>
        <v>16</v>
      </c>
      <c r="E472" s="207">
        <f t="shared" si="674"/>
        <v>0.2</v>
      </c>
      <c r="F472" s="206">
        <f t="shared" si="674"/>
        <v>1.2</v>
      </c>
      <c r="G472" s="207">
        <f t="shared" si="674"/>
        <v>0</v>
      </c>
      <c r="H472" s="206">
        <f t="shared" si="674"/>
        <v>0</v>
      </c>
      <c r="I472" s="207">
        <f t="shared" si="674"/>
        <v>0</v>
      </c>
      <c r="J472" s="206">
        <f t="shared" si="674"/>
        <v>0</v>
      </c>
      <c r="K472" s="207">
        <f t="shared" si="674"/>
        <v>0</v>
      </c>
      <c r="L472" s="206">
        <f t="shared" si="674"/>
        <v>0</v>
      </c>
      <c r="M472" s="207">
        <f t="shared" si="674"/>
        <v>0</v>
      </c>
      <c r="N472" s="206">
        <f t="shared" si="674"/>
        <v>0</v>
      </c>
      <c r="O472" s="207">
        <f t="shared" si="674"/>
        <v>0</v>
      </c>
      <c r="P472" s="206">
        <f t="shared" si="674"/>
        <v>0</v>
      </c>
      <c r="Q472" s="207">
        <f t="shared" si="674"/>
        <v>0</v>
      </c>
      <c r="R472" s="206">
        <f t="shared" si="674"/>
        <v>0</v>
      </c>
      <c r="S472" s="207">
        <f t="shared" si="674"/>
        <v>0</v>
      </c>
      <c r="T472" s="206">
        <f t="shared" si="666"/>
        <v>37.400000000000006</v>
      </c>
      <c r="U472" s="207">
        <f t="shared" si="664"/>
        <v>0.4</v>
      </c>
      <c r="AY472"/>
      <c r="AZ472"/>
      <c r="BN472"/>
      <c r="BO472"/>
      <c r="BP472"/>
      <c r="BQ472"/>
      <c r="BR472"/>
      <c r="BS472"/>
      <c r="BT472"/>
      <c r="BU472"/>
      <c r="BV472"/>
      <c r="BW472"/>
      <c r="BX472"/>
      <c r="BY47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</row>
    <row r="473" spans="1:124" ht="13" x14ac:dyDescent="0.3">
      <c r="A473" s="27" t="s">
        <v>39</v>
      </c>
      <c r="B473" s="206">
        <f t="shared" ref="B473:S473" si="675">(B18+B213+B278+B148+B83)/5</f>
        <v>24.6</v>
      </c>
      <c r="C473" s="207">
        <f t="shared" si="675"/>
        <v>1.4</v>
      </c>
      <c r="D473" s="206">
        <f t="shared" si="675"/>
        <v>24.8</v>
      </c>
      <c r="E473" s="207">
        <f t="shared" si="675"/>
        <v>0.2</v>
      </c>
      <c r="F473" s="206">
        <f t="shared" si="675"/>
        <v>2</v>
      </c>
      <c r="G473" s="207">
        <f t="shared" si="675"/>
        <v>0</v>
      </c>
      <c r="H473" s="206">
        <f t="shared" si="675"/>
        <v>0.2</v>
      </c>
      <c r="I473" s="207">
        <f t="shared" si="675"/>
        <v>0</v>
      </c>
      <c r="J473" s="206">
        <f t="shared" si="675"/>
        <v>0</v>
      </c>
      <c r="K473" s="207">
        <f t="shared" si="675"/>
        <v>0</v>
      </c>
      <c r="L473" s="206">
        <f t="shared" si="675"/>
        <v>0</v>
      </c>
      <c r="M473" s="207">
        <f t="shared" si="675"/>
        <v>0</v>
      </c>
      <c r="N473" s="206">
        <f t="shared" si="675"/>
        <v>0</v>
      </c>
      <c r="O473" s="207">
        <f t="shared" si="675"/>
        <v>0</v>
      </c>
      <c r="P473" s="206">
        <f t="shared" si="675"/>
        <v>0</v>
      </c>
      <c r="Q473" s="207">
        <f t="shared" si="675"/>
        <v>0</v>
      </c>
      <c r="R473" s="206">
        <f t="shared" si="675"/>
        <v>0</v>
      </c>
      <c r="S473" s="207">
        <f t="shared" si="675"/>
        <v>0</v>
      </c>
      <c r="T473" s="206">
        <f t="shared" si="666"/>
        <v>51.600000000000009</v>
      </c>
      <c r="U473" s="207">
        <f t="shared" si="664"/>
        <v>1.5999999999999999</v>
      </c>
      <c r="AY473"/>
      <c r="AZ473"/>
      <c r="BN473"/>
      <c r="BO473"/>
      <c r="BP473"/>
      <c r="BQ473"/>
      <c r="BR473"/>
      <c r="BS473"/>
      <c r="BT473"/>
      <c r="BU473"/>
      <c r="BV473"/>
      <c r="BW473"/>
      <c r="BX473"/>
      <c r="BY473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</row>
    <row r="474" spans="1:124" ht="13" x14ac:dyDescent="0.3">
      <c r="A474" s="27" t="s">
        <v>40</v>
      </c>
      <c r="B474" s="206">
        <f t="shared" ref="B474:S474" si="676">(B19+B214+B279+B149+B84)/5</f>
        <v>28.6</v>
      </c>
      <c r="C474" s="207">
        <f t="shared" si="676"/>
        <v>1.4</v>
      </c>
      <c r="D474" s="206">
        <f t="shared" si="676"/>
        <v>20</v>
      </c>
      <c r="E474" s="207">
        <f t="shared" si="676"/>
        <v>0.6</v>
      </c>
      <c r="F474" s="206">
        <f t="shared" si="676"/>
        <v>3.8</v>
      </c>
      <c r="G474" s="207">
        <f t="shared" si="676"/>
        <v>0</v>
      </c>
      <c r="H474" s="206">
        <f t="shared" si="676"/>
        <v>0</v>
      </c>
      <c r="I474" s="207">
        <f t="shared" si="676"/>
        <v>0</v>
      </c>
      <c r="J474" s="206">
        <f t="shared" si="676"/>
        <v>0</v>
      </c>
      <c r="K474" s="207">
        <f t="shared" si="676"/>
        <v>0</v>
      </c>
      <c r="L474" s="206">
        <f t="shared" si="676"/>
        <v>0</v>
      </c>
      <c r="M474" s="207">
        <f t="shared" si="676"/>
        <v>0</v>
      </c>
      <c r="N474" s="206">
        <f t="shared" si="676"/>
        <v>0</v>
      </c>
      <c r="O474" s="207">
        <f t="shared" si="676"/>
        <v>0</v>
      </c>
      <c r="P474" s="206">
        <f t="shared" si="676"/>
        <v>0</v>
      </c>
      <c r="Q474" s="207">
        <f t="shared" si="676"/>
        <v>0</v>
      </c>
      <c r="R474" s="206">
        <f t="shared" si="676"/>
        <v>0</v>
      </c>
      <c r="S474" s="207">
        <f t="shared" si="676"/>
        <v>0</v>
      </c>
      <c r="T474" s="206">
        <f t="shared" si="666"/>
        <v>52.4</v>
      </c>
      <c r="U474" s="207">
        <f t="shared" si="664"/>
        <v>2</v>
      </c>
      <c r="AY474"/>
      <c r="AZ474"/>
      <c r="BN474"/>
      <c r="BO474"/>
      <c r="BP474"/>
      <c r="BQ474"/>
      <c r="BR474"/>
      <c r="BS474"/>
      <c r="BT474"/>
      <c r="BU474"/>
      <c r="BV474"/>
      <c r="BW474"/>
      <c r="BX474"/>
      <c r="BY474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</row>
    <row r="475" spans="1:124" ht="13" x14ac:dyDescent="0.3">
      <c r="A475" s="27" t="s">
        <v>41</v>
      </c>
      <c r="B475" s="206">
        <f t="shared" ref="B475:S475" si="677">(B20+B215+B280+B150+B85)/5</f>
        <v>23.6</v>
      </c>
      <c r="C475" s="207">
        <f t="shared" si="677"/>
        <v>1.2</v>
      </c>
      <c r="D475" s="206">
        <f t="shared" si="677"/>
        <v>22</v>
      </c>
      <c r="E475" s="207">
        <f t="shared" si="677"/>
        <v>0.4</v>
      </c>
      <c r="F475" s="206">
        <f t="shared" si="677"/>
        <v>3.4</v>
      </c>
      <c r="G475" s="207">
        <f t="shared" si="677"/>
        <v>0.2</v>
      </c>
      <c r="H475" s="206">
        <f t="shared" si="677"/>
        <v>0.2</v>
      </c>
      <c r="I475" s="207">
        <f t="shared" si="677"/>
        <v>0</v>
      </c>
      <c r="J475" s="206">
        <f t="shared" si="677"/>
        <v>0</v>
      </c>
      <c r="K475" s="207">
        <f t="shared" si="677"/>
        <v>0</v>
      </c>
      <c r="L475" s="206">
        <f t="shared" si="677"/>
        <v>0</v>
      </c>
      <c r="M475" s="207">
        <f t="shared" si="677"/>
        <v>0</v>
      </c>
      <c r="N475" s="206">
        <f t="shared" si="677"/>
        <v>0</v>
      </c>
      <c r="O475" s="207">
        <f t="shared" si="677"/>
        <v>0</v>
      </c>
      <c r="P475" s="206">
        <f t="shared" si="677"/>
        <v>0</v>
      </c>
      <c r="Q475" s="207">
        <f t="shared" si="677"/>
        <v>0</v>
      </c>
      <c r="R475" s="206">
        <f t="shared" si="677"/>
        <v>0</v>
      </c>
      <c r="S475" s="207">
        <f t="shared" si="677"/>
        <v>0</v>
      </c>
      <c r="T475" s="206">
        <f t="shared" si="666"/>
        <v>49.2</v>
      </c>
      <c r="U475" s="207">
        <f t="shared" si="664"/>
        <v>1.8</v>
      </c>
      <c r="AY475"/>
      <c r="AZ475"/>
      <c r="BN475"/>
      <c r="BO475"/>
      <c r="BP475"/>
      <c r="BQ475"/>
      <c r="BR475"/>
      <c r="BS475"/>
      <c r="BT475"/>
      <c r="BU475"/>
      <c r="BV475"/>
      <c r="BW475"/>
      <c r="BX475"/>
      <c r="BY475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</row>
    <row r="476" spans="1:124" ht="13" x14ac:dyDescent="0.3">
      <c r="A476" s="27" t="s">
        <v>42</v>
      </c>
      <c r="B476" s="206">
        <f t="shared" ref="B476:S476" si="678">(B21+B216+B281+B151+B86)/5</f>
        <v>24.6</v>
      </c>
      <c r="C476" s="207">
        <f t="shared" si="678"/>
        <v>1</v>
      </c>
      <c r="D476" s="206">
        <f t="shared" si="678"/>
        <v>19.8</v>
      </c>
      <c r="E476" s="207">
        <f t="shared" si="678"/>
        <v>0.2</v>
      </c>
      <c r="F476" s="206">
        <f t="shared" si="678"/>
        <v>2.8</v>
      </c>
      <c r="G476" s="207">
        <f t="shared" si="678"/>
        <v>0</v>
      </c>
      <c r="H476" s="206">
        <f t="shared" si="678"/>
        <v>0</v>
      </c>
      <c r="I476" s="207">
        <f t="shared" si="678"/>
        <v>0</v>
      </c>
      <c r="J476" s="206">
        <f t="shared" si="678"/>
        <v>0</v>
      </c>
      <c r="K476" s="207">
        <f t="shared" si="678"/>
        <v>0</v>
      </c>
      <c r="L476" s="206">
        <f t="shared" si="678"/>
        <v>0</v>
      </c>
      <c r="M476" s="207">
        <f t="shared" si="678"/>
        <v>0</v>
      </c>
      <c r="N476" s="206">
        <f t="shared" si="678"/>
        <v>0</v>
      </c>
      <c r="O476" s="207">
        <f t="shared" si="678"/>
        <v>0</v>
      </c>
      <c r="P476" s="206">
        <f t="shared" si="678"/>
        <v>0</v>
      </c>
      <c r="Q476" s="207">
        <f t="shared" si="678"/>
        <v>0</v>
      </c>
      <c r="R476" s="206">
        <f t="shared" si="678"/>
        <v>0</v>
      </c>
      <c r="S476" s="207">
        <f t="shared" si="678"/>
        <v>0</v>
      </c>
      <c r="T476" s="206">
        <f t="shared" si="666"/>
        <v>47.2</v>
      </c>
      <c r="U476" s="207">
        <f t="shared" si="664"/>
        <v>1.2</v>
      </c>
      <c r="AY476"/>
      <c r="AZ476"/>
      <c r="BN476"/>
      <c r="BO476"/>
      <c r="BP476"/>
      <c r="BQ476"/>
      <c r="BR476"/>
      <c r="BS476"/>
      <c r="BT476"/>
      <c r="BU476"/>
      <c r="BV476"/>
      <c r="BW476"/>
      <c r="BX476"/>
      <c r="BY476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</row>
    <row r="477" spans="1:124" ht="13" x14ac:dyDescent="0.3">
      <c r="A477" s="27" t="s">
        <v>43</v>
      </c>
      <c r="B477" s="206">
        <f t="shared" ref="B477:S477" si="679">(B22+B217+B282+B152+B87)/5</f>
        <v>25.4</v>
      </c>
      <c r="C477" s="207">
        <f t="shared" si="679"/>
        <v>0.6</v>
      </c>
      <c r="D477" s="206">
        <f t="shared" si="679"/>
        <v>23.2</v>
      </c>
      <c r="E477" s="207">
        <f t="shared" si="679"/>
        <v>0</v>
      </c>
      <c r="F477" s="206">
        <f t="shared" si="679"/>
        <v>2.4</v>
      </c>
      <c r="G477" s="207">
        <f t="shared" si="679"/>
        <v>0</v>
      </c>
      <c r="H477" s="206">
        <f t="shared" si="679"/>
        <v>0</v>
      </c>
      <c r="I477" s="207">
        <f t="shared" si="679"/>
        <v>0</v>
      </c>
      <c r="J477" s="206">
        <f t="shared" si="679"/>
        <v>0</v>
      </c>
      <c r="K477" s="207">
        <f t="shared" si="679"/>
        <v>0</v>
      </c>
      <c r="L477" s="206">
        <f t="shared" si="679"/>
        <v>0</v>
      </c>
      <c r="M477" s="207">
        <f t="shared" si="679"/>
        <v>0</v>
      </c>
      <c r="N477" s="206">
        <f t="shared" si="679"/>
        <v>0</v>
      </c>
      <c r="O477" s="207">
        <f t="shared" si="679"/>
        <v>0</v>
      </c>
      <c r="P477" s="206">
        <f t="shared" si="679"/>
        <v>0</v>
      </c>
      <c r="Q477" s="207">
        <f t="shared" si="679"/>
        <v>0</v>
      </c>
      <c r="R477" s="206">
        <f t="shared" si="679"/>
        <v>0</v>
      </c>
      <c r="S477" s="207">
        <f t="shared" si="679"/>
        <v>0</v>
      </c>
      <c r="T477" s="206">
        <f t="shared" si="666"/>
        <v>50.999999999999993</v>
      </c>
      <c r="U477" s="207">
        <f t="shared" si="664"/>
        <v>0.6</v>
      </c>
      <c r="AY477"/>
      <c r="AZ477"/>
      <c r="BN477"/>
      <c r="BO477"/>
      <c r="BP477"/>
      <c r="BQ477"/>
      <c r="BR477"/>
      <c r="BS477"/>
      <c r="BT477"/>
      <c r="BU477"/>
      <c r="BV477"/>
      <c r="BW477"/>
      <c r="BX477"/>
      <c r="BY477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</row>
    <row r="478" spans="1:124" ht="13" x14ac:dyDescent="0.3">
      <c r="A478" s="27" t="s">
        <v>44</v>
      </c>
      <c r="B478" s="206">
        <f t="shared" ref="B478:S478" si="680">(B23+B218+B283+B153+B88)/5</f>
        <v>24.2</v>
      </c>
      <c r="C478" s="207">
        <f t="shared" si="680"/>
        <v>1</v>
      </c>
      <c r="D478" s="206">
        <f t="shared" si="680"/>
        <v>28.6</v>
      </c>
      <c r="E478" s="207">
        <f t="shared" si="680"/>
        <v>0.2</v>
      </c>
      <c r="F478" s="206">
        <f t="shared" si="680"/>
        <v>4.5999999999999996</v>
      </c>
      <c r="G478" s="207">
        <f t="shared" si="680"/>
        <v>0</v>
      </c>
      <c r="H478" s="206">
        <f t="shared" si="680"/>
        <v>0.8</v>
      </c>
      <c r="I478" s="207">
        <f t="shared" si="680"/>
        <v>0</v>
      </c>
      <c r="J478" s="206">
        <f t="shared" si="680"/>
        <v>0</v>
      </c>
      <c r="K478" s="207">
        <f t="shared" si="680"/>
        <v>0</v>
      </c>
      <c r="L478" s="206">
        <f t="shared" si="680"/>
        <v>0</v>
      </c>
      <c r="M478" s="207">
        <f t="shared" si="680"/>
        <v>0</v>
      </c>
      <c r="N478" s="206">
        <f t="shared" si="680"/>
        <v>0</v>
      </c>
      <c r="O478" s="207">
        <f t="shared" si="680"/>
        <v>0</v>
      </c>
      <c r="P478" s="206">
        <f t="shared" si="680"/>
        <v>0</v>
      </c>
      <c r="Q478" s="207">
        <f t="shared" si="680"/>
        <v>0</v>
      </c>
      <c r="R478" s="206">
        <f t="shared" si="680"/>
        <v>0</v>
      </c>
      <c r="S478" s="207">
        <f t="shared" si="680"/>
        <v>0</v>
      </c>
      <c r="T478" s="206">
        <f t="shared" si="666"/>
        <v>58.199999999999996</v>
      </c>
      <c r="U478" s="207">
        <f t="shared" si="664"/>
        <v>1.2</v>
      </c>
      <c r="AY478"/>
      <c r="AZ478"/>
      <c r="BN478"/>
      <c r="BO478"/>
      <c r="BP478"/>
      <c r="BQ478"/>
      <c r="BR478"/>
      <c r="BS478"/>
      <c r="BT478"/>
      <c r="BU478"/>
      <c r="BV478"/>
      <c r="BW478"/>
      <c r="BX478"/>
      <c r="BY478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</row>
    <row r="479" spans="1:124" ht="13" x14ac:dyDescent="0.3">
      <c r="A479" s="27" t="s">
        <v>45</v>
      </c>
      <c r="B479" s="206">
        <f t="shared" ref="B479:S479" si="681">(B24+B219+B284+B154+B89)/5</f>
        <v>38.200000000000003</v>
      </c>
      <c r="C479" s="207">
        <f t="shared" si="681"/>
        <v>1</v>
      </c>
      <c r="D479" s="206">
        <f t="shared" si="681"/>
        <v>47.8</v>
      </c>
      <c r="E479" s="207">
        <f t="shared" si="681"/>
        <v>0.6</v>
      </c>
      <c r="F479" s="206">
        <f t="shared" si="681"/>
        <v>6.6</v>
      </c>
      <c r="G479" s="207">
        <f t="shared" si="681"/>
        <v>0</v>
      </c>
      <c r="H479" s="206">
        <f t="shared" si="681"/>
        <v>0.8</v>
      </c>
      <c r="I479" s="207">
        <f t="shared" si="681"/>
        <v>0</v>
      </c>
      <c r="J479" s="206">
        <f t="shared" si="681"/>
        <v>0</v>
      </c>
      <c r="K479" s="207">
        <f t="shared" si="681"/>
        <v>0</v>
      </c>
      <c r="L479" s="206">
        <f t="shared" si="681"/>
        <v>0</v>
      </c>
      <c r="M479" s="207">
        <f t="shared" si="681"/>
        <v>0</v>
      </c>
      <c r="N479" s="206">
        <f t="shared" si="681"/>
        <v>0</v>
      </c>
      <c r="O479" s="207">
        <f t="shared" si="681"/>
        <v>0</v>
      </c>
      <c r="P479" s="206">
        <f t="shared" si="681"/>
        <v>0</v>
      </c>
      <c r="Q479" s="207">
        <f t="shared" si="681"/>
        <v>0</v>
      </c>
      <c r="R479" s="206">
        <f t="shared" si="681"/>
        <v>0</v>
      </c>
      <c r="S479" s="207">
        <f t="shared" si="681"/>
        <v>0</v>
      </c>
      <c r="T479" s="206">
        <f t="shared" si="666"/>
        <v>93.399999999999991</v>
      </c>
      <c r="U479" s="207">
        <f t="shared" si="664"/>
        <v>1.6</v>
      </c>
      <c r="AY479"/>
      <c r="AZ479"/>
      <c r="BN479"/>
      <c r="BO479"/>
      <c r="BP479"/>
      <c r="BQ479"/>
      <c r="BR479"/>
      <c r="BS479"/>
      <c r="BT479"/>
      <c r="BU479"/>
      <c r="BV479"/>
      <c r="BW479"/>
      <c r="BX479"/>
      <c r="BY479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</row>
    <row r="480" spans="1:124" ht="13" x14ac:dyDescent="0.3">
      <c r="A480" s="27" t="s">
        <v>46</v>
      </c>
      <c r="B480" s="206">
        <f t="shared" ref="B480:S480" si="682">(B25+B220+B285+B155+B90)/5</f>
        <v>68</v>
      </c>
      <c r="C480" s="207">
        <f t="shared" si="682"/>
        <v>0.4</v>
      </c>
      <c r="D480" s="206">
        <f t="shared" si="682"/>
        <v>61</v>
      </c>
      <c r="E480" s="207">
        <f t="shared" si="682"/>
        <v>0</v>
      </c>
      <c r="F480" s="206">
        <f t="shared" si="682"/>
        <v>6.8</v>
      </c>
      <c r="G480" s="207">
        <f t="shared" si="682"/>
        <v>0</v>
      </c>
      <c r="H480" s="206">
        <f t="shared" si="682"/>
        <v>0.6</v>
      </c>
      <c r="I480" s="207">
        <f t="shared" si="682"/>
        <v>0</v>
      </c>
      <c r="J480" s="206">
        <f t="shared" si="682"/>
        <v>0</v>
      </c>
      <c r="K480" s="207">
        <f t="shared" si="682"/>
        <v>0</v>
      </c>
      <c r="L480" s="206">
        <f t="shared" si="682"/>
        <v>0</v>
      </c>
      <c r="M480" s="207">
        <f t="shared" si="682"/>
        <v>0</v>
      </c>
      <c r="N480" s="206">
        <f t="shared" si="682"/>
        <v>0</v>
      </c>
      <c r="O480" s="207">
        <f t="shared" si="682"/>
        <v>0</v>
      </c>
      <c r="P480" s="206">
        <f t="shared" si="682"/>
        <v>0</v>
      </c>
      <c r="Q480" s="207">
        <f t="shared" si="682"/>
        <v>0</v>
      </c>
      <c r="R480" s="206">
        <f t="shared" si="682"/>
        <v>0</v>
      </c>
      <c r="S480" s="207">
        <f t="shared" si="682"/>
        <v>0</v>
      </c>
      <c r="T480" s="206">
        <f t="shared" si="666"/>
        <v>136.4</v>
      </c>
      <c r="U480" s="207">
        <f t="shared" si="664"/>
        <v>0.4</v>
      </c>
      <c r="AY480"/>
      <c r="AZ480"/>
      <c r="BN480"/>
      <c r="BO480"/>
      <c r="BP480"/>
      <c r="BQ480"/>
      <c r="BR480"/>
      <c r="BS480"/>
      <c r="BT480"/>
      <c r="BU480"/>
      <c r="BV480"/>
      <c r="BW480"/>
      <c r="BX480"/>
      <c r="BY480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</row>
    <row r="481" spans="1:124" ht="13" x14ac:dyDescent="0.3">
      <c r="A481" s="27" t="s">
        <v>47</v>
      </c>
      <c r="B481" s="206">
        <f t="shared" ref="B481:S481" si="683">(B26+B221+B286+B156+B91)/5</f>
        <v>85</v>
      </c>
      <c r="C481" s="207">
        <f t="shared" si="683"/>
        <v>2</v>
      </c>
      <c r="D481" s="206">
        <f t="shared" si="683"/>
        <v>70.400000000000006</v>
      </c>
      <c r="E481" s="207">
        <f t="shared" si="683"/>
        <v>0</v>
      </c>
      <c r="F481" s="206">
        <f t="shared" si="683"/>
        <v>4.4000000000000004</v>
      </c>
      <c r="G481" s="207">
        <f t="shared" si="683"/>
        <v>0</v>
      </c>
      <c r="H481" s="206">
        <f t="shared" si="683"/>
        <v>0</v>
      </c>
      <c r="I481" s="207">
        <f t="shared" si="683"/>
        <v>0</v>
      </c>
      <c r="J481" s="206">
        <f t="shared" si="683"/>
        <v>0</v>
      </c>
      <c r="K481" s="207">
        <f t="shared" si="683"/>
        <v>0</v>
      </c>
      <c r="L481" s="206">
        <f t="shared" si="683"/>
        <v>0</v>
      </c>
      <c r="M481" s="207">
        <f t="shared" si="683"/>
        <v>0</v>
      </c>
      <c r="N481" s="206">
        <f t="shared" si="683"/>
        <v>0</v>
      </c>
      <c r="O481" s="207">
        <f t="shared" si="683"/>
        <v>0</v>
      </c>
      <c r="P481" s="206">
        <f t="shared" si="683"/>
        <v>0</v>
      </c>
      <c r="Q481" s="207">
        <f t="shared" si="683"/>
        <v>0</v>
      </c>
      <c r="R481" s="206">
        <f t="shared" si="683"/>
        <v>0</v>
      </c>
      <c r="S481" s="207">
        <f t="shared" si="683"/>
        <v>0</v>
      </c>
      <c r="T481" s="206">
        <f t="shared" si="666"/>
        <v>159.80000000000001</v>
      </c>
      <c r="U481" s="207">
        <f t="shared" si="664"/>
        <v>2</v>
      </c>
      <c r="AY481"/>
      <c r="AZ481"/>
      <c r="BN481"/>
      <c r="BO481"/>
      <c r="BP481"/>
      <c r="BQ481"/>
      <c r="BR481"/>
      <c r="BS481"/>
      <c r="BT481"/>
      <c r="BU481"/>
      <c r="BV481"/>
      <c r="BW481"/>
      <c r="BX481"/>
      <c r="BY481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</row>
    <row r="482" spans="1:124" ht="13" x14ac:dyDescent="0.3">
      <c r="A482" s="27" t="s">
        <v>48</v>
      </c>
      <c r="B482" s="206">
        <f t="shared" ref="B482:S482" si="684">(B27+B222+B287+B157+B92)/5</f>
        <v>40.799999999999997</v>
      </c>
      <c r="C482" s="207">
        <f t="shared" si="684"/>
        <v>1.4</v>
      </c>
      <c r="D482" s="206">
        <f t="shared" si="684"/>
        <v>45.4</v>
      </c>
      <c r="E482" s="207">
        <f t="shared" si="684"/>
        <v>0</v>
      </c>
      <c r="F482" s="206">
        <f t="shared" si="684"/>
        <v>4.2</v>
      </c>
      <c r="G482" s="207">
        <f t="shared" si="684"/>
        <v>0</v>
      </c>
      <c r="H482" s="206">
        <f t="shared" si="684"/>
        <v>0.4</v>
      </c>
      <c r="I482" s="207">
        <f t="shared" si="684"/>
        <v>0</v>
      </c>
      <c r="J482" s="206">
        <f t="shared" si="684"/>
        <v>0</v>
      </c>
      <c r="K482" s="207">
        <f t="shared" si="684"/>
        <v>0</v>
      </c>
      <c r="L482" s="206">
        <f t="shared" si="684"/>
        <v>0</v>
      </c>
      <c r="M482" s="207">
        <f t="shared" si="684"/>
        <v>0</v>
      </c>
      <c r="N482" s="206">
        <f t="shared" si="684"/>
        <v>0</v>
      </c>
      <c r="O482" s="207">
        <f t="shared" si="684"/>
        <v>0</v>
      </c>
      <c r="P482" s="206">
        <f t="shared" si="684"/>
        <v>0</v>
      </c>
      <c r="Q482" s="207">
        <f t="shared" si="684"/>
        <v>0</v>
      </c>
      <c r="R482" s="206">
        <f t="shared" si="684"/>
        <v>0</v>
      </c>
      <c r="S482" s="207">
        <f t="shared" si="684"/>
        <v>0</v>
      </c>
      <c r="T482" s="206">
        <f t="shared" si="666"/>
        <v>90.8</v>
      </c>
      <c r="U482" s="207">
        <f t="shared" si="664"/>
        <v>1.4</v>
      </c>
      <c r="AY482"/>
      <c r="AZ482"/>
      <c r="BN482"/>
      <c r="BO482"/>
      <c r="BP482"/>
      <c r="BQ482"/>
      <c r="BR482"/>
      <c r="BS482"/>
      <c r="BT482"/>
      <c r="BU482"/>
      <c r="BV482"/>
      <c r="BW482"/>
      <c r="BX482"/>
      <c r="BY48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</row>
    <row r="483" spans="1:124" ht="13" x14ac:dyDescent="0.3">
      <c r="A483" s="27" t="s">
        <v>49</v>
      </c>
      <c r="B483" s="206">
        <f t="shared" ref="B483:S483" si="685">(B28+B223+B288+B158+B93)/5</f>
        <v>24</v>
      </c>
      <c r="C483" s="207">
        <f t="shared" si="685"/>
        <v>1</v>
      </c>
      <c r="D483" s="206">
        <f t="shared" si="685"/>
        <v>27.6</v>
      </c>
      <c r="E483" s="207">
        <f t="shared" si="685"/>
        <v>0.2</v>
      </c>
      <c r="F483" s="206">
        <f t="shared" si="685"/>
        <v>3.8</v>
      </c>
      <c r="G483" s="207">
        <f t="shared" si="685"/>
        <v>0.2</v>
      </c>
      <c r="H483" s="206">
        <f t="shared" si="685"/>
        <v>0.2</v>
      </c>
      <c r="I483" s="207">
        <f t="shared" si="685"/>
        <v>0</v>
      </c>
      <c r="J483" s="206">
        <f t="shared" si="685"/>
        <v>0</v>
      </c>
      <c r="K483" s="207">
        <f t="shared" si="685"/>
        <v>0</v>
      </c>
      <c r="L483" s="206">
        <f t="shared" si="685"/>
        <v>0</v>
      </c>
      <c r="M483" s="207">
        <f t="shared" si="685"/>
        <v>0</v>
      </c>
      <c r="N483" s="206">
        <f t="shared" si="685"/>
        <v>0</v>
      </c>
      <c r="O483" s="207">
        <f t="shared" si="685"/>
        <v>0</v>
      </c>
      <c r="P483" s="206">
        <f t="shared" si="685"/>
        <v>0</v>
      </c>
      <c r="Q483" s="207">
        <f t="shared" si="685"/>
        <v>0</v>
      </c>
      <c r="R483" s="206">
        <f t="shared" si="685"/>
        <v>0</v>
      </c>
      <c r="S483" s="207">
        <f t="shared" si="685"/>
        <v>0</v>
      </c>
      <c r="T483" s="206">
        <f t="shared" si="666"/>
        <v>55.6</v>
      </c>
      <c r="U483" s="207">
        <f t="shared" si="664"/>
        <v>1.4</v>
      </c>
      <c r="AY483"/>
      <c r="AZ483"/>
      <c r="BN483"/>
      <c r="BO483"/>
      <c r="BP483"/>
      <c r="BQ483"/>
      <c r="BR483"/>
      <c r="BS483"/>
      <c r="BT483"/>
      <c r="BU483"/>
      <c r="BV483"/>
      <c r="BW483"/>
      <c r="BX483"/>
      <c r="BY483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</row>
    <row r="484" spans="1:124" ht="13" x14ac:dyDescent="0.3">
      <c r="A484" s="27" t="s">
        <v>50</v>
      </c>
      <c r="B484" s="206">
        <f t="shared" ref="B484:S484" si="686">(B29+B224+B289+B159+B94)/5</f>
        <v>11.8</v>
      </c>
      <c r="C484" s="207">
        <f t="shared" si="686"/>
        <v>0.6</v>
      </c>
      <c r="D484" s="206">
        <f t="shared" si="686"/>
        <v>14.6</v>
      </c>
      <c r="E484" s="207">
        <f t="shared" si="686"/>
        <v>0.2</v>
      </c>
      <c r="F484" s="206">
        <f t="shared" si="686"/>
        <v>3</v>
      </c>
      <c r="G484" s="207">
        <f t="shared" si="686"/>
        <v>0</v>
      </c>
      <c r="H484" s="206">
        <f t="shared" si="686"/>
        <v>0</v>
      </c>
      <c r="I484" s="207">
        <f t="shared" si="686"/>
        <v>0</v>
      </c>
      <c r="J484" s="206">
        <f t="shared" si="686"/>
        <v>0</v>
      </c>
      <c r="K484" s="207">
        <f t="shared" si="686"/>
        <v>0</v>
      </c>
      <c r="L484" s="206">
        <f t="shared" si="686"/>
        <v>0</v>
      </c>
      <c r="M484" s="207">
        <f t="shared" si="686"/>
        <v>0</v>
      </c>
      <c r="N484" s="206">
        <f t="shared" si="686"/>
        <v>0</v>
      </c>
      <c r="O484" s="207">
        <f t="shared" si="686"/>
        <v>0</v>
      </c>
      <c r="P484" s="206">
        <f t="shared" si="686"/>
        <v>0</v>
      </c>
      <c r="Q484" s="207">
        <f t="shared" si="686"/>
        <v>0</v>
      </c>
      <c r="R484" s="206">
        <f t="shared" si="686"/>
        <v>0</v>
      </c>
      <c r="S484" s="207">
        <f t="shared" si="686"/>
        <v>0</v>
      </c>
      <c r="T484" s="206">
        <f t="shared" si="666"/>
        <v>29.4</v>
      </c>
      <c r="U484" s="207">
        <f t="shared" si="664"/>
        <v>0.8</v>
      </c>
      <c r="AY484"/>
      <c r="AZ484"/>
      <c r="BN484"/>
      <c r="BO484"/>
      <c r="BP484"/>
      <c r="BQ484"/>
      <c r="BR484"/>
      <c r="BS484"/>
      <c r="BT484"/>
      <c r="BU484"/>
      <c r="BV484"/>
      <c r="BW484"/>
      <c r="BX484"/>
      <c r="BY484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</row>
    <row r="485" spans="1:124" ht="13" x14ac:dyDescent="0.3">
      <c r="A485" s="27" t="s">
        <v>51</v>
      </c>
      <c r="B485" s="206">
        <f t="shared" ref="B485:S485" si="687">(B30+B225+B290+B160+B95)/5</f>
        <v>8.4</v>
      </c>
      <c r="C485" s="207">
        <f t="shared" si="687"/>
        <v>0.2</v>
      </c>
      <c r="D485" s="206">
        <f t="shared" si="687"/>
        <v>10.199999999999999</v>
      </c>
      <c r="E485" s="207">
        <f t="shared" si="687"/>
        <v>0.2</v>
      </c>
      <c r="F485" s="206">
        <f t="shared" si="687"/>
        <v>1.4</v>
      </c>
      <c r="G485" s="207">
        <f t="shared" si="687"/>
        <v>0</v>
      </c>
      <c r="H485" s="206">
        <f t="shared" si="687"/>
        <v>0.2</v>
      </c>
      <c r="I485" s="207">
        <f t="shared" si="687"/>
        <v>0</v>
      </c>
      <c r="J485" s="206">
        <f t="shared" si="687"/>
        <v>0</v>
      </c>
      <c r="K485" s="207">
        <f t="shared" si="687"/>
        <v>0</v>
      </c>
      <c r="L485" s="206">
        <f t="shared" si="687"/>
        <v>0</v>
      </c>
      <c r="M485" s="207">
        <f t="shared" si="687"/>
        <v>0</v>
      </c>
      <c r="N485" s="206">
        <f t="shared" si="687"/>
        <v>0</v>
      </c>
      <c r="O485" s="207">
        <f t="shared" si="687"/>
        <v>0</v>
      </c>
      <c r="P485" s="206">
        <f t="shared" si="687"/>
        <v>0</v>
      </c>
      <c r="Q485" s="207">
        <f t="shared" si="687"/>
        <v>0</v>
      </c>
      <c r="R485" s="206">
        <f t="shared" si="687"/>
        <v>0</v>
      </c>
      <c r="S485" s="207">
        <f t="shared" si="687"/>
        <v>0</v>
      </c>
      <c r="T485" s="206">
        <f t="shared" si="666"/>
        <v>20.2</v>
      </c>
      <c r="U485" s="207">
        <f t="shared" si="664"/>
        <v>0.4</v>
      </c>
      <c r="AY485"/>
      <c r="AZ485"/>
      <c r="BN485"/>
      <c r="BO485"/>
      <c r="BP485"/>
      <c r="BQ485"/>
      <c r="BR485"/>
      <c r="BS485"/>
      <c r="BT485"/>
      <c r="BU485"/>
      <c r="BV485"/>
      <c r="BW485"/>
      <c r="BX485"/>
      <c r="BY485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1:124" ht="13.5" thickBot="1" x14ac:dyDescent="0.35">
      <c r="A486" s="18" t="s">
        <v>52</v>
      </c>
      <c r="B486" s="206">
        <f t="shared" ref="B486:S486" si="688">(B31+B226+B291+B161+B96)/5</f>
        <v>6.6</v>
      </c>
      <c r="C486" s="207">
        <f t="shared" si="688"/>
        <v>0.4</v>
      </c>
      <c r="D486" s="206">
        <f t="shared" si="688"/>
        <v>6.4</v>
      </c>
      <c r="E486" s="207">
        <f t="shared" si="688"/>
        <v>0</v>
      </c>
      <c r="F486" s="206">
        <f t="shared" si="688"/>
        <v>2</v>
      </c>
      <c r="G486" s="207">
        <f t="shared" si="688"/>
        <v>0</v>
      </c>
      <c r="H486" s="206">
        <f t="shared" si="688"/>
        <v>0</v>
      </c>
      <c r="I486" s="207">
        <f t="shared" si="688"/>
        <v>0</v>
      </c>
      <c r="J486" s="206">
        <f t="shared" si="688"/>
        <v>0</v>
      </c>
      <c r="K486" s="207">
        <f t="shared" si="688"/>
        <v>0</v>
      </c>
      <c r="L486" s="206">
        <f t="shared" si="688"/>
        <v>0</v>
      </c>
      <c r="M486" s="207">
        <f t="shared" si="688"/>
        <v>0</v>
      </c>
      <c r="N486" s="206">
        <f t="shared" si="688"/>
        <v>0</v>
      </c>
      <c r="O486" s="207">
        <f t="shared" si="688"/>
        <v>0</v>
      </c>
      <c r="P486" s="206">
        <f t="shared" si="688"/>
        <v>0</v>
      </c>
      <c r="Q486" s="207">
        <f t="shared" si="688"/>
        <v>0</v>
      </c>
      <c r="R486" s="206">
        <f t="shared" si="688"/>
        <v>0</v>
      </c>
      <c r="S486" s="207">
        <f t="shared" si="688"/>
        <v>0</v>
      </c>
      <c r="T486" s="206">
        <f t="shared" si="666"/>
        <v>15</v>
      </c>
      <c r="U486" s="207">
        <f t="shared" si="664"/>
        <v>0.4</v>
      </c>
      <c r="AY486"/>
      <c r="AZ486"/>
      <c r="BN486"/>
      <c r="BO486"/>
      <c r="BP486"/>
      <c r="BQ486"/>
      <c r="BR486"/>
      <c r="BS486"/>
      <c r="BT486"/>
      <c r="BU486"/>
      <c r="BV486"/>
      <c r="BW486"/>
      <c r="BX486"/>
      <c r="BY486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1:124" ht="14" thickTop="1" thickBot="1" x14ac:dyDescent="0.35">
      <c r="A487" s="25" t="s">
        <v>53</v>
      </c>
      <c r="B487" s="196">
        <f>SUM(B463:B486)</f>
        <v>508.4</v>
      </c>
      <c r="C487" s="202">
        <f t="shared" ref="C487:S487" si="689">SUM(C463:C486)</f>
        <v>14.799999999999999</v>
      </c>
      <c r="D487" s="196">
        <f t="shared" si="689"/>
        <v>481.2</v>
      </c>
      <c r="E487" s="202">
        <f t="shared" si="689"/>
        <v>3.2000000000000006</v>
      </c>
      <c r="F487" s="196">
        <f t="shared" si="689"/>
        <v>58.399999999999991</v>
      </c>
      <c r="G487" s="202">
        <f t="shared" si="689"/>
        <v>0.4</v>
      </c>
      <c r="H487" s="196">
        <f t="shared" si="689"/>
        <v>4.2</v>
      </c>
      <c r="I487" s="202">
        <f>SUM(I463:I486)</f>
        <v>0</v>
      </c>
      <c r="J487" s="196">
        <f t="shared" si="689"/>
        <v>0</v>
      </c>
      <c r="K487" s="202">
        <f t="shared" si="689"/>
        <v>0</v>
      </c>
      <c r="L487" s="196">
        <f t="shared" si="689"/>
        <v>0</v>
      </c>
      <c r="M487" s="202">
        <f t="shared" si="689"/>
        <v>0</v>
      </c>
      <c r="N487" s="196">
        <f t="shared" si="689"/>
        <v>0</v>
      </c>
      <c r="O487" s="202">
        <f t="shared" si="689"/>
        <v>0</v>
      </c>
      <c r="P487" s="196">
        <f t="shared" si="689"/>
        <v>0</v>
      </c>
      <c r="Q487" s="202">
        <f t="shared" si="689"/>
        <v>0</v>
      </c>
      <c r="R487" s="196">
        <f t="shared" si="689"/>
        <v>0</v>
      </c>
      <c r="S487" s="202">
        <f t="shared" si="689"/>
        <v>0</v>
      </c>
      <c r="T487" s="196">
        <f>SUM(T463:T486)</f>
        <v>1052.2</v>
      </c>
      <c r="U487" s="202">
        <f>SUM(U463:U486)</f>
        <v>18.399999999999995</v>
      </c>
      <c r="AY487"/>
      <c r="AZ487"/>
      <c r="BN487"/>
      <c r="BO487"/>
      <c r="BP487"/>
      <c r="BQ487"/>
      <c r="BR487"/>
      <c r="BS487"/>
      <c r="BT487"/>
      <c r="BU487"/>
      <c r="BV487"/>
      <c r="BW487"/>
      <c r="BX487"/>
      <c r="BY487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1:124" ht="13.5" thickTop="1" x14ac:dyDescent="0.3">
      <c r="A488" s="27" t="s">
        <v>125</v>
      </c>
      <c r="B488" s="197">
        <f>B487/T487</f>
        <v>0.48317810302223907</v>
      </c>
      <c r="C488" s="203">
        <f>C487/T487</f>
        <v>1.4065766964455426E-2</v>
      </c>
      <c r="D488" s="197">
        <f>D487/T487</f>
        <v>0.45732750427675345</v>
      </c>
      <c r="E488" s="203">
        <f>E487/T487</f>
        <v>3.0412469112336064E-3</v>
      </c>
      <c r="F488" s="197">
        <f>F487/T487</f>
        <v>5.5502756130013292E-2</v>
      </c>
      <c r="G488" s="203">
        <f>G487/T487</f>
        <v>3.8015586390420075E-4</v>
      </c>
      <c r="H488" s="197">
        <f>H487/T487</f>
        <v>3.9916365709941077E-3</v>
      </c>
      <c r="I488" s="203">
        <f>I487/T487</f>
        <v>0</v>
      </c>
      <c r="J488" s="197">
        <f>J487/T487</f>
        <v>0</v>
      </c>
      <c r="K488" s="203">
        <f>K487/T487</f>
        <v>0</v>
      </c>
      <c r="L488" s="197">
        <f>L487/T487</f>
        <v>0</v>
      </c>
      <c r="M488" s="203">
        <f>M487/T487</f>
        <v>0</v>
      </c>
      <c r="N488" s="197">
        <f>N487/T487</f>
        <v>0</v>
      </c>
      <c r="O488" s="203">
        <f>O487/T487</f>
        <v>0</v>
      </c>
      <c r="P488" s="197">
        <f>P487/T487</f>
        <v>0</v>
      </c>
      <c r="Q488" s="203">
        <f>Q487/T487</f>
        <v>0</v>
      </c>
      <c r="R488" s="197">
        <f>R487/T487</f>
        <v>0</v>
      </c>
      <c r="S488" s="203">
        <f>S487/T487</f>
        <v>0</v>
      </c>
      <c r="T488" s="197">
        <f>100%</f>
        <v>1</v>
      </c>
      <c r="U488" s="203">
        <f>U487/T487</f>
        <v>1.7487169739593227E-2</v>
      </c>
      <c r="AY488"/>
      <c r="AZ488"/>
      <c r="BN488"/>
      <c r="BO488"/>
      <c r="BP488"/>
      <c r="BQ488"/>
      <c r="BR488"/>
      <c r="BS488"/>
      <c r="BT488"/>
      <c r="BU488"/>
      <c r="BV488"/>
      <c r="BW488"/>
      <c r="BX488"/>
      <c r="BY488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1:124" ht="13" x14ac:dyDescent="0.3">
      <c r="A489" s="27" t="s">
        <v>111</v>
      </c>
      <c r="B489" s="208">
        <f t="shared" ref="B489:U489" si="690">SUM(B469:B483)</f>
        <v>467.59999999999997</v>
      </c>
      <c r="C489" s="209">
        <f t="shared" si="690"/>
        <v>13.4</v>
      </c>
      <c r="D489" s="208">
        <f t="shared" si="690"/>
        <v>438.6</v>
      </c>
      <c r="E489" s="209">
        <f t="shared" si="690"/>
        <v>2.8000000000000003</v>
      </c>
      <c r="F489" s="208">
        <f t="shared" si="690"/>
        <v>49.599999999999994</v>
      </c>
      <c r="G489" s="209">
        <f t="shared" si="690"/>
        <v>0.4</v>
      </c>
      <c r="H489" s="208">
        <f t="shared" si="690"/>
        <v>3.4000000000000004</v>
      </c>
      <c r="I489" s="209">
        <f t="shared" si="690"/>
        <v>0</v>
      </c>
      <c r="J489" s="208">
        <f t="shared" si="690"/>
        <v>0</v>
      </c>
      <c r="K489" s="209">
        <f t="shared" si="690"/>
        <v>0</v>
      </c>
      <c r="L489" s="208">
        <f t="shared" si="690"/>
        <v>0</v>
      </c>
      <c r="M489" s="209">
        <f t="shared" si="690"/>
        <v>0</v>
      </c>
      <c r="N489" s="208">
        <f t="shared" si="690"/>
        <v>0</v>
      </c>
      <c r="O489" s="209">
        <f t="shared" si="690"/>
        <v>0</v>
      </c>
      <c r="P489" s="208">
        <f t="shared" si="690"/>
        <v>0</v>
      </c>
      <c r="Q489" s="209">
        <f t="shared" si="690"/>
        <v>0</v>
      </c>
      <c r="R489" s="208">
        <f t="shared" si="690"/>
        <v>0</v>
      </c>
      <c r="S489" s="209">
        <f t="shared" si="690"/>
        <v>0</v>
      </c>
      <c r="T489" s="208">
        <f t="shared" si="690"/>
        <v>959.19999999999993</v>
      </c>
      <c r="U489" s="209">
        <f t="shared" si="690"/>
        <v>16.599999999999998</v>
      </c>
      <c r="AY489"/>
      <c r="AZ489"/>
      <c r="BN489"/>
      <c r="BO489"/>
      <c r="BP489"/>
      <c r="BQ489"/>
      <c r="BR489"/>
      <c r="BS489"/>
      <c r="BT489"/>
      <c r="BU489"/>
      <c r="BV489"/>
      <c r="BW489"/>
      <c r="BX489"/>
      <c r="BY489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1:124" ht="13.5" thickBot="1" x14ac:dyDescent="0.35">
      <c r="A490" s="18" t="s">
        <v>112</v>
      </c>
      <c r="B490" s="199">
        <f t="shared" ref="B490:U490" si="691">B487-B489</f>
        <v>40.800000000000011</v>
      </c>
      <c r="C490" s="205">
        <f t="shared" si="691"/>
        <v>1.3999999999999986</v>
      </c>
      <c r="D490" s="199">
        <f t="shared" si="691"/>
        <v>42.599999999999966</v>
      </c>
      <c r="E490" s="205">
        <f t="shared" si="691"/>
        <v>0.40000000000000036</v>
      </c>
      <c r="F490" s="199">
        <f t="shared" si="691"/>
        <v>8.7999999999999972</v>
      </c>
      <c r="G490" s="205">
        <f t="shared" si="691"/>
        <v>0</v>
      </c>
      <c r="H490" s="199">
        <f t="shared" si="691"/>
        <v>0.79999999999999982</v>
      </c>
      <c r="I490" s="205">
        <f t="shared" si="691"/>
        <v>0</v>
      </c>
      <c r="J490" s="199">
        <f t="shared" si="691"/>
        <v>0</v>
      </c>
      <c r="K490" s="205">
        <f t="shared" si="691"/>
        <v>0</v>
      </c>
      <c r="L490" s="199">
        <f t="shared" si="691"/>
        <v>0</v>
      </c>
      <c r="M490" s="205">
        <f t="shared" si="691"/>
        <v>0</v>
      </c>
      <c r="N490" s="199">
        <f t="shared" si="691"/>
        <v>0</v>
      </c>
      <c r="O490" s="205">
        <f t="shared" si="691"/>
        <v>0</v>
      </c>
      <c r="P490" s="199">
        <f t="shared" si="691"/>
        <v>0</v>
      </c>
      <c r="Q490" s="205">
        <f t="shared" si="691"/>
        <v>0</v>
      </c>
      <c r="R490" s="199">
        <f t="shared" si="691"/>
        <v>0</v>
      </c>
      <c r="S490" s="205">
        <f t="shared" si="691"/>
        <v>0</v>
      </c>
      <c r="T490" s="199">
        <f t="shared" si="691"/>
        <v>93.000000000000114</v>
      </c>
      <c r="U490" s="205">
        <f t="shared" si="691"/>
        <v>1.7999999999999972</v>
      </c>
      <c r="AY490"/>
      <c r="AZ490"/>
      <c r="BN490"/>
      <c r="BO490"/>
      <c r="BP490"/>
      <c r="BQ490"/>
      <c r="BR490"/>
      <c r="BS490"/>
      <c r="BT490"/>
      <c r="BU490"/>
      <c r="BV490"/>
      <c r="BW490"/>
      <c r="BX490"/>
      <c r="BY490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1:124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f>T487-U487</f>
        <v>1033.8</v>
      </c>
      <c r="J491" s="56"/>
      <c r="K491" s="53"/>
      <c r="L491" s="60" t="s">
        <v>56</v>
      </c>
      <c r="M491" s="82">
        <f>U487</f>
        <v>18.399999999999995</v>
      </c>
      <c r="N491" s="58"/>
      <c r="O491" s="47"/>
      <c r="P491" s="51"/>
      <c r="Q491" s="48"/>
      <c r="R491" s="49" t="s">
        <v>57</v>
      </c>
      <c r="S491" s="49"/>
      <c r="T491" s="63">
        <f>I491+M491*2</f>
        <v>1070.5999999999999</v>
      </c>
      <c r="U491" s="50"/>
      <c r="AY491"/>
      <c r="AZ491"/>
      <c r="BN491"/>
      <c r="BO491"/>
      <c r="BP491"/>
      <c r="BQ491"/>
      <c r="BR491"/>
      <c r="BS491"/>
      <c r="BT491"/>
      <c r="BU491"/>
      <c r="BV491"/>
      <c r="BW491"/>
      <c r="BX491"/>
      <c r="BY491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1:124" ht="13.5" thickTop="1" x14ac:dyDescent="0.3">
      <c r="A492" s="32" t="s">
        <v>58</v>
      </c>
      <c r="B492" s="33"/>
      <c r="C492" s="33"/>
      <c r="D492" s="34" t="s">
        <v>59</v>
      </c>
      <c r="E492" s="35">
        <f>(B487*15+D487*35+F487*45+H487*55+J487*65+L487*75+N487*85+P487*95+R487*125)/T487</f>
        <v>25.971298232275231</v>
      </c>
      <c r="F492" s="32" t="s">
        <v>60</v>
      </c>
      <c r="G492" s="36"/>
      <c r="H492" s="34" t="s">
        <v>61</v>
      </c>
      <c r="I492" s="35">
        <f>(C487*15+E487*35+G487*45+I487*55+K487*65+M487*75+O487*85+Q487*95+S487*125)/U487</f>
        <v>19.130434782608702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AY492"/>
      <c r="AZ492"/>
      <c r="BN492"/>
      <c r="BO492"/>
      <c r="BP492"/>
      <c r="BQ492"/>
      <c r="BR492"/>
      <c r="BS492"/>
      <c r="BT492"/>
      <c r="BU492"/>
      <c r="BV492"/>
      <c r="BW492"/>
      <c r="BX492"/>
      <c r="BY49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1:124" ht="13" x14ac:dyDescent="0.3">
      <c r="AY493"/>
      <c r="AZ493"/>
      <c r="BN493"/>
      <c r="BO493"/>
      <c r="BP493"/>
      <c r="BQ493"/>
      <c r="BR493"/>
      <c r="BS493"/>
      <c r="BT493"/>
      <c r="BU493"/>
      <c r="BV493"/>
      <c r="BW493"/>
      <c r="BX493"/>
      <c r="BY493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</row>
    <row r="494" spans="1:124" ht="13" x14ac:dyDescent="0.3">
      <c r="AY494"/>
      <c r="AZ494"/>
      <c r="BN494"/>
      <c r="BO494"/>
      <c r="BP494"/>
      <c r="BQ494"/>
      <c r="BR494"/>
      <c r="BS494"/>
      <c r="BT494"/>
      <c r="BU494"/>
      <c r="BV494"/>
      <c r="BW494"/>
      <c r="BX494"/>
      <c r="BY494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</row>
    <row r="495" spans="1:124" ht="13" x14ac:dyDescent="0.3">
      <c r="AY495"/>
      <c r="AZ495"/>
      <c r="BN495"/>
      <c r="BO495"/>
      <c r="BP495"/>
      <c r="BQ495"/>
      <c r="BR495"/>
      <c r="BS495"/>
      <c r="BT495"/>
      <c r="BU495"/>
      <c r="BV495"/>
      <c r="BW495"/>
      <c r="BX495"/>
      <c r="BY495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</row>
    <row r="496" spans="1:124" ht="13" x14ac:dyDescent="0.3">
      <c r="AY496"/>
      <c r="AZ496"/>
      <c r="BN496"/>
      <c r="BO496"/>
      <c r="BP496"/>
      <c r="BQ496"/>
      <c r="BR496"/>
      <c r="BS496"/>
      <c r="BT496"/>
      <c r="BU496"/>
      <c r="BV496"/>
      <c r="BW496"/>
      <c r="BX496"/>
      <c r="BY496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</row>
    <row r="497" spans="51:124" ht="13" x14ac:dyDescent="0.3">
      <c r="AY497"/>
      <c r="AZ497"/>
      <c r="BN497"/>
      <c r="BO497"/>
      <c r="BP497"/>
      <c r="BQ497"/>
      <c r="BR497"/>
      <c r="BS497"/>
      <c r="BT497"/>
      <c r="BU497"/>
      <c r="BV497"/>
      <c r="BW497"/>
      <c r="BX497"/>
      <c r="BY497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</row>
    <row r="498" spans="51:124" ht="13" x14ac:dyDescent="0.3">
      <c r="AY498"/>
      <c r="AZ498"/>
      <c r="BN498"/>
      <c r="BO498"/>
      <c r="BP498"/>
      <c r="BQ498"/>
      <c r="BR498"/>
      <c r="BS498"/>
      <c r="BT498"/>
      <c r="BU498"/>
      <c r="BV498"/>
      <c r="BW498"/>
      <c r="BX498"/>
      <c r="BY498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</row>
    <row r="499" spans="51:124" ht="13" x14ac:dyDescent="0.3">
      <c r="AY499"/>
      <c r="AZ499"/>
      <c r="BN499"/>
      <c r="BO499"/>
      <c r="BP499"/>
      <c r="BQ499"/>
      <c r="BR499"/>
      <c r="BS499"/>
      <c r="BT499"/>
      <c r="BU499"/>
      <c r="BV499"/>
      <c r="BW499"/>
      <c r="BX499"/>
      <c r="BY499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</row>
    <row r="500" spans="51:124" ht="13" x14ac:dyDescent="0.3">
      <c r="AY500"/>
      <c r="AZ500"/>
      <c r="BN500"/>
      <c r="BO500"/>
      <c r="BP500"/>
      <c r="BQ500"/>
      <c r="BR500"/>
      <c r="BS500"/>
      <c r="BT500"/>
      <c r="BU500"/>
      <c r="BV500"/>
      <c r="BW500"/>
      <c r="BX500"/>
      <c r="BY500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</row>
    <row r="501" spans="51:124" ht="13" x14ac:dyDescent="0.3">
      <c r="AY501"/>
      <c r="AZ501"/>
      <c r="BN501"/>
      <c r="BO501"/>
      <c r="BP501"/>
      <c r="BQ501"/>
      <c r="BR501"/>
      <c r="BS501"/>
      <c r="BT501"/>
      <c r="BU501"/>
      <c r="BV501"/>
      <c r="BW501"/>
      <c r="BX501"/>
      <c r="BY501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</row>
    <row r="502" spans="51:124" ht="13" x14ac:dyDescent="0.3">
      <c r="AY502"/>
      <c r="AZ502"/>
      <c r="BN502"/>
      <c r="BO502"/>
      <c r="BP502"/>
      <c r="BQ502"/>
      <c r="BR502"/>
      <c r="BS502"/>
      <c r="BT502"/>
      <c r="BU502"/>
      <c r="BV502"/>
      <c r="BW502"/>
      <c r="BX502"/>
      <c r="BY50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</row>
    <row r="503" spans="51:124" ht="13" x14ac:dyDescent="0.3">
      <c r="AY503"/>
      <c r="AZ503"/>
      <c r="BN503"/>
      <c r="BO503"/>
      <c r="BP503"/>
      <c r="BQ503"/>
      <c r="BR503"/>
      <c r="BS503"/>
      <c r="BT503"/>
      <c r="BU503"/>
      <c r="BV503"/>
      <c r="BW503"/>
      <c r="BX503"/>
      <c r="BY503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</row>
    <row r="504" spans="51:124" ht="13" x14ac:dyDescent="0.3">
      <c r="AY504"/>
      <c r="AZ504"/>
      <c r="BN504"/>
      <c r="BO504"/>
      <c r="BP504"/>
      <c r="BQ504"/>
      <c r="BR504"/>
      <c r="BS504"/>
      <c r="BT504"/>
      <c r="BU504"/>
      <c r="BV504"/>
      <c r="BW504"/>
      <c r="BX504"/>
      <c r="BY504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</row>
    <row r="505" spans="51:124" ht="13" x14ac:dyDescent="0.3">
      <c r="AY505"/>
      <c r="AZ505"/>
      <c r="BN505"/>
      <c r="BO505"/>
      <c r="BP505"/>
      <c r="BQ505"/>
      <c r="BR505"/>
      <c r="BS505"/>
      <c r="BT505"/>
      <c r="BU505"/>
      <c r="BV505"/>
      <c r="BW505"/>
      <c r="BX505"/>
      <c r="BY505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</row>
    <row r="506" spans="51:124" ht="13" x14ac:dyDescent="0.3">
      <c r="AY506"/>
      <c r="AZ506"/>
      <c r="BN506"/>
      <c r="BO506"/>
      <c r="BP506"/>
      <c r="BQ506"/>
      <c r="BR506"/>
      <c r="BS506"/>
      <c r="BT506"/>
      <c r="BU506"/>
      <c r="BV506"/>
      <c r="BW506"/>
      <c r="BX506"/>
      <c r="BY506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</row>
    <row r="507" spans="51:124" ht="13" x14ac:dyDescent="0.3">
      <c r="AY507"/>
      <c r="AZ507"/>
      <c r="BN507"/>
      <c r="BO507"/>
      <c r="BP507"/>
      <c r="BQ507"/>
      <c r="BR507"/>
      <c r="BS507"/>
      <c r="BT507"/>
      <c r="BU507"/>
      <c r="BV507"/>
      <c r="BW507"/>
      <c r="BX507"/>
      <c r="BY507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</row>
    <row r="508" spans="51:124" ht="13" x14ac:dyDescent="0.3">
      <c r="AY508"/>
      <c r="AZ508"/>
      <c r="BN508"/>
      <c r="BO508"/>
      <c r="BP508"/>
      <c r="BQ508"/>
      <c r="BR508"/>
      <c r="BS508"/>
      <c r="BT508"/>
      <c r="BU508"/>
      <c r="BV508"/>
      <c r="BW508"/>
      <c r="BX508"/>
      <c r="BY508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</row>
    <row r="509" spans="51:124" ht="13" x14ac:dyDescent="0.3">
      <c r="AY509"/>
      <c r="AZ509"/>
      <c r="BN509"/>
      <c r="BO509"/>
      <c r="BP509"/>
      <c r="BQ509"/>
      <c r="BR509"/>
      <c r="BS509"/>
      <c r="BT509"/>
      <c r="BU509"/>
      <c r="BV509"/>
      <c r="BW509"/>
      <c r="BX509"/>
      <c r="BY509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</row>
    <row r="510" spans="51:124" ht="13" x14ac:dyDescent="0.3">
      <c r="AY510"/>
      <c r="AZ510"/>
      <c r="BN510"/>
      <c r="BO510"/>
      <c r="BP510"/>
      <c r="BQ510"/>
      <c r="BR510"/>
      <c r="BS510"/>
      <c r="BT510"/>
      <c r="BU510"/>
      <c r="BV510"/>
      <c r="BW510"/>
      <c r="BX510"/>
      <c r="BY510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</row>
    <row r="511" spans="51:124" ht="13" x14ac:dyDescent="0.3">
      <c r="AY511"/>
      <c r="AZ511"/>
      <c r="BN511"/>
      <c r="BO511"/>
      <c r="BP511"/>
      <c r="BQ511"/>
      <c r="BR511"/>
      <c r="BS511"/>
      <c r="BT511"/>
      <c r="BU511"/>
      <c r="BV511"/>
      <c r="BW511"/>
      <c r="BX511"/>
      <c r="BY511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</row>
    <row r="512" spans="51:124" ht="13" x14ac:dyDescent="0.3">
      <c r="AY512"/>
      <c r="AZ512"/>
      <c r="BN512"/>
      <c r="BO512"/>
      <c r="BP512"/>
      <c r="BQ512"/>
      <c r="BR512"/>
      <c r="BS512"/>
      <c r="BT512"/>
      <c r="BU512"/>
      <c r="BV512"/>
      <c r="BW512"/>
      <c r="BX512"/>
      <c r="BY51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</row>
    <row r="513" spans="1:124" ht="13" x14ac:dyDescent="0.3">
      <c r="AY513"/>
      <c r="AZ513"/>
      <c r="BN513"/>
      <c r="BO513"/>
      <c r="BP513"/>
      <c r="BQ513"/>
      <c r="BR513"/>
      <c r="BS513"/>
      <c r="BT513"/>
      <c r="BU513"/>
      <c r="BV513"/>
      <c r="BW513"/>
      <c r="BX513"/>
      <c r="BY513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</row>
    <row r="514" spans="1:124" ht="13" x14ac:dyDescent="0.3">
      <c r="AY514"/>
      <c r="AZ514"/>
      <c r="BN514"/>
      <c r="BO514"/>
      <c r="BP514"/>
      <c r="BQ514"/>
      <c r="BR514"/>
      <c r="BS514"/>
      <c r="BT514"/>
      <c r="BU514"/>
      <c r="BV514"/>
      <c r="BW514"/>
      <c r="BX514"/>
      <c r="BY514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</row>
    <row r="515" spans="1:124" ht="13" x14ac:dyDescent="0.3">
      <c r="AY515"/>
      <c r="AZ515"/>
      <c r="BN515"/>
      <c r="BO515"/>
      <c r="BP515"/>
      <c r="BQ515"/>
      <c r="BR515"/>
      <c r="BS515"/>
      <c r="BT515"/>
      <c r="BU515"/>
      <c r="BV515"/>
      <c r="BW515"/>
      <c r="BX515"/>
      <c r="BY515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</row>
    <row r="516" spans="1:124" ht="13" x14ac:dyDescent="0.3">
      <c r="AY516"/>
      <c r="AZ516"/>
      <c r="BN516"/>
      <c r="BO516"/>
      <c r="BP516"/>
      <c r="BQ516"/>
      <c r="BR516"/>
      <c r="BS516"/>
      <c r="BT516"/>
      <c r="BU516"/>
      <c r="BV516"/>
      <c r="BW516"/>
      <c r="BX516"/>
      <c r="BY516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</row>
    <row r="517" spans="1:124" ht="13" x14ac:dyDescent="0.3">
      <c r="AY517"/>
      <c r="AZ517"/>
      <c r="BN517"/>
      <c r="BO517"/>
      <c r="BP517"/>
      <c r="BQ517"/>
      <c r="BR517"/>
      <c r="BS517"/>
      <c r="BT517"/>
      <c r="BU517"/>
      <c r="BV517"/>
      <c r="BW517"/>
      <c r="BX517"/>
      <c r="BY517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</row>
    <row r="518" spans="1:124" ht="13" x14ac:dyDescent="0.3">
      <c r="A518" s="38">
        <f>(H487+J487+L487+N487+P487+R487)/T487</f>
        <v>3.9916365709941077E-3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f>(I487+K487+M487+O487+Q487+S487)/U487</f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AY518"/>
      <c r="AZ518"/>
      <c r="BN518"/>
      <c r="BO518"/>
      <c r="BP518"/>
      <c r="BQ518"/>
      <c r="BR518"/>
      <c r="BS518"/>
      <c r="BT518"/>
      <c r="BU518"/>
      <c r="BV518"/>
      <c r="BW518"/>
      <c r="BX518"/>
      <c r="BY518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</row>
    <row r="519" spans="1:124" ht="13" x14ac:dyDescent="0.3">
      <c r="A519" s="38">
        <f>(P487+R487)/T487</f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f>(Q487+S487)/U487</f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AY519"/>
      <c r="AZ519"/>
      <c r="BN519"/>
      <c r="BO519"/>
      <c r="BP519"/>
      <c r="BQ519"/>
      <c r="BR519"/>
      <c r="BS519"/>
      <c r="BT519"/>
      <c r="BU519"/>
      <c r="BV519"/>
      <c r="BW519"/>
      <c r="BX519"/>
      <c r="BY519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</row>
    <row r="520" spans="1:124" ht="13.5" thickBot="1" x14ac:dyDescent="0.35">
      <c r="AY520"/>
      <c r="AZ520"/>
      <c r="BN520"/>
      <c r="BO520"/>
      <c r="BP520"/>
      <c r="BQ520"/>
      <c r="BR520"/>
      <c r="BS520"/>
      <c r="BT520"/>
      <c r="BU520"/>
      <c r="BV520"/>
      <c r="BW520"/>
      <c r="BX520"/>
      <c r="BY520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</row>
    <row r="521" spans="1:124" ht="17" thickBot="1" x14ac:dyDescent="0.35">
      <c r="A521" s="277" t="str">
        <f>A1</f>
        <v>Comptages vitesse TV/PL à Montreuil</v>
      </c>
      <c r="B521" s="278"/>
      <c r="C521" s="278"/>
      <c r="D521" s="278"/>
      <c r="E521" s="278"/>
      <c r="F521" s="278"/>
      <c r="G521" s="278"/>
      <c r="H521" s="278"/>
      <c r="I521" s="278"/>
      <c r="J521" s="278"/>
      <c r="K521" s="278"/>
      <c r="L521" s="278"/>
      <c r="M521" s="278"/>
      <c r="N521" s="278"/>
      <c r="O521" s="278"/>
      <c r="P521" s="278"/>
      <c r="Q521" s="278"/>
      <c r="R521" s="278"/>
      <c r="S521" s="278"/>
      <c r="T521" s="278"/>
      <c r="U521" s="279"/>
      <c r="AY521"/>
      <c r="AZ521"/>
      <c r="BN521"/>
      <c r="BO521"/>
      <c r="BP521"/>
      <c r="BQ521"/>
      <c r="BR521"/>
      <c r="BS521"/>
      <c r="BT521"/>
      <c r="BU521"/>
      <c r="BV521"/>
      <c r="BW521"/>
      <c r="BX521"/>
      <c r="BY521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</row>
    <row r="522" spans="1:124" ht="15.5" x14ac:dyDescent="0.35">
      <c r="A522" s="276" t="s">
        <v>88</v>
      </c>
      <c r="B522" s="276"/>
      <c r="C522" s="276"/>
      <c r="D522" s="276"/>
      <c r="E522" s="276"/>
      <c r="F522" s="276"/>
      <c r="G522" s="276"/>
      <c r="H522" s="276"/>
      <c r="I522" s="276"/>
      <c r="J522" s="276"/>
      <c r="K522" s="276"/>
      <c r="L522" s="276"/>
      <c r="M522" s="276"/>
      <c r="N522" s="276"/>
      <c r="O522" s="276"/>
      <c r="P522" s="276"/>
      <c r="Q522" s="276"/>
      <c r="R522" s="276"/>
      <c r="S522" s="276"/>
      <c r="T522" s="276"/>
      <c r="U522" s="276"/>
      <c r="AY522"/>
      <c r="AZ522"/>
      <c r="BN522"/>
      <c r="BO522"/>
      <c r="BP522"/>
      <c r="BQ522"/>
      <c r="BR522"/>
      <c r="BS522"/>
      <c r="BT522"/>
      <c r="BU522"/>
      <c r="BV522"/>
      <c r="BW522"/>
      <c r="BX522"/>
      <c r="BY52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</row>
    <row r="523" spans="1:124" ht="13" x14ac:dyDescent="0.3">
      <c r="A523" s="4" t="s">
        <v>74</v>
      </c>
      <c r="B523" s="4"/>
      <c r="C523" s="80" t="str">
        <f>E3</f>
        <v>lundi 20 septembre 2021</v>
      </c>
      <c r="D523" s="4"/>
      <c r="E523" s="83"/>
      <c r="F523" s="83"/>
      <c r="G523" s="83"/>
      <c r="H523" s="81" t="s">
        <v>87</v>
      </c>
      <c r="I523" s="85" t="str">
        <f>E393</f>
        <v>dimanche 26 septembre 2021</v>
      </c>
      <c r="L523" s="11"/>
      <c r="N523" s="84" t="s">
        <v>92</v>
      </c>
      <c r="O523" s="4"/>
      <c r="P523" s="105" t="str">
        <f>J68</f>
        <v>Rue de Vincennes</v>
      </c>
      <c r="Q523" s="61"/>
      <c r="V523" s="37" t="s">
        <v>62</v>
      </c>
      <c r="W523" s="4"/>
      <c r="AY523"/>
      <c r="AZ523"/>
      <c r="BN523"/>
      <c r="BO523"/>
      <c r="BP523"/>
      <c r="BQ523"/>
      <c r="BR523"/>
      <c r="BS523"/>
      <c r="BT523"/>
      <c r="BU523"/>
      <c r="BV523"/>
      <c r="BW523"/>
      <c r="BX523"/>
      <c r="BY523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</row>
    <row r="524" spans="1:124" ht="13.5" thickBot="1" x14ac:dyDescent="0.35">
      <c r="A524" s="57" t="s">
        <v>4</v>
      </c>
      <c r="N524" s="4" t="str">
        <f>O68</f>
        <v>Et</v>
      </c>
      <c r="P524" s="105" t="str">
        <f>P68</f>
        <v>Rue de Mirabeau</v>
      </c>
      <c r="V524" s="37" t="s">
        <v>63</v>
      </c>
      <c r="W524" s="4"/>
      <c r="AY524"/>
      <c r="AZ524"/>
      <c r="BN524"/>
      <c r="BO524"/>
      <c r="BP524"/>
      <c r="BQ524"/>
      <c r="BR524"/>
      <c r="BS524"/>
      <c r="BT524"/>
      <c r="BU524"/>
      <c r="BV524"/>
      <c r="BW524"/>
      <c r="BX524"/>
      <c r="BY524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</row>
    <row r="525" spans="1:124" ht="13.5" thickTop="1" x14ac:dyDescent="0.3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4"/>
      <c r="AY525"/>
      <c r="AZ525"/>
      <c r="BN525"/>
      <c r="BO525"/>
      <c r="BP525"/>
      <c r="BQ525"/>
      <c r="BR525"/>
      <c r="BS525"/>
      <c r="BT525"/>
      <c r="BU525"/>
      <c r="BV525"/>
      <c r="BW525"/>
      <c r="BX525"/>
      <c r="BY525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</row>
    <row r="526" spans="1:124" ht="13.5" thickBot="1" x14ac:dyDescent="0.3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4"/>
      <c r="AY526"/>
      <c r="AZ526"/>
      <c r="BN526"/>
      <c r="BO526"/>
      <c r="BP526"/>
      <c r="BQ526"/>
      <c r="BR526"/>
      <c r="BS526"/>
      <c r="BT526"/>
      <c r="BU526"/>
      <c r="BV526"/>
      <c r="BW526"/>
      <c r="BX526"/>
      <c r="BY526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</row>
    <row r="527" spans="1:124" ht="14" thickTop="1" thickBot="1" x14ac:dyDescent="0.35">
      <c r="A527" s="25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  <c r="V527" s="37" t="s">
        <v>66</v>
      </c>
      <c r="W527" s="4"/>
      <c r="AY527"/>
      <c r="AZ527"/>
      <c r="BN527"/>
      <c r="BO527"/>
      <c r="BP527"/>
      <c r="BQ527"/>
      <c r="BR527"/>
      <c r="BS527"/>
      <c r="BT527"/>
      <c r="BU527"/>
      <c r="BV527"/>
      <c r="BW527"/>
      <c r="BX527"/>
      <c r="BY527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</row>
    <row r="528" spans="1:124" ht="13.5" thickTop="1" x14ac:dyDescent="0.3">
      <c r="A528" s="27" t="s">
        <v>29</v>
      </c>
      <c r="B528" s="206">
        <f>SUM(B8,B73,B138,B203,B268,B333,B398)/7</f>
        <v>6.2857142857142856</v>
      </c>
      <c r="C528" s="207">
        <f t="shared" ref="C528:S528" si="692">SUM(C8,C73,C138,C203,C268,C333,C398)/7</f>
        <v>0.2857142857142857</v>
      </c>
      <c r="D528" s="206">
        <f t="shared" si="692"/>
        <v>5.2857142857142856</v>
      </c>
      <c r="E528" s="207">
        <f t="shared" si="692"/>
        <v>0</v>
      </c>
      <c r="F528" s="206">
        <f t="shared" si="692"/>
        <v>0.7142857142857143</v>
      </c>
      <c r="G528" s="207">
        <f t="shared" si="692"/>
        <v>0</v>
      </c>
      <c r="H528" s="206">
        <f t="shared" si="692"/>
        <v>0.14285714285714285</v>
      </c>
      <c r="I528" s="207">
        <f t="shared" si="692"/>
        <v>0</v>
      </c>
      <c r="J528" s="206">
        <f t="shared" si="692"/>
        <v>0</v>
      </c>
      <c r="K528" s="207">
        <f t="shared" si="692"/>
        <v>0</v>
      </c>
      <c r="L528" s="206">
        <f t="shared" si="692"/>
        <v>0</v>
      </c>
      <c r="M528" s="207">
        <f t="shared" si="692"/>
        <v>0</v>
      </c>
      <c r="N528" s="206">
        <f t="shared" si="692"/>
        <v>0</v>
      </c>
      <c r="O528" s="207">
        <f t="shared" si="692"/>
        <v>0</v>
      </c>
      <c r="P528" s="206">
        <f t="shared" si="692"/>
        <v>0</v>
      </c>
      <c r="Q528" s="207">
        <f t="shared" si="692"/>
        <v>0</v>
      </c>
      <c r="R528" s="206">
        <f t="shared" si="692"/>
        <v>0</v>
      </c>
      <c r="S528" s="207">
        <f t="shared" si="692"/>
        <v>0</v>
      </c>
      <c r="T528" s="206">
        <f>SUM(B528,D528,F528,H528,J528,L528,N528,P528,R528,)</f>
        <v>12.428571428571427</v>
      </c>
      <c r="U528" s="207">
        <f t="shared" ref="U528:U551" si="693">SUM(C528,E528,G528,I528,K528,M528,O528,Q528,S528)</f>
        <v>0.2857142857142857</v>
      </c>
      <c r="V528" s="37" t="s">
        <v>67</v>
      </c>
      <c r="W528" s="4"/>
      <c r="AY528"/>
      <c r="AZ528"/>
      <c r="BN528"/>
      <c r="BO528"/>
      <c r="BP528"/>
      <c r="BQ528"/>
      <c r="BR528"/>
      <c r="BS528"/>
      <c r="BT528"/>
      <c r="BU528"/>
      <c r="BV528"/>
      <c r="BW528"/>
      <c r="BX528"/>
      <c r="BY528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</row>
    <row r="529" spans="1:124" ht="13" x14ac:dyDescent="0.3">
      <c r="A529" s="27" t="s">
        <v>30</v>
      </c>
      <c r="B529" s="206">
        <f t="shared" ref="B529:S529" si="694">SUM(B9,B74,B139,B204,B269,B334,B399)/7</f>
        <v>4.7142857142857144</v>
      </c>
      <c r="C529" s="207">
        <f t="shared" si="694"/>
        <v>0</v>
      </c>
      <c r="D529" s="206">
        <f t="shared" si="694"/>
        <v>2.4285714285714284</v>
      </c>
      <c r="E529" s="207">
        <f t="shared" si="694"/>
        <v>0</v>
      </c>
      <c r="F529" s="206">
        <f t="shared" si="694"/>
        <v>0.7142857142857143</v>
      </c>
      <c r="G529" s="207">
        <f t="shared" si="694"/>
        <v>0</v>
      </c>
      <c r="H529" s="206">
        <f t="shared" si="694"/>
        <v>0.2857142857142857</v>
      </c>
      <c r="I529" s="207">
        <f t="shared" si="694"/>
        <v>0</v>
      </c>
      <c r="J529" s="206">
        <f t="shared" si="694"/>
        <v>0</v>
      </c>
      <c r="K529" s="207">
        <f t="shared" si="694"/>
        <v>0</v>
      </c>
      <c r="L529" s="206">
        <f t="shared" si="694"/>
        <v>0</v>
      </c>
      <c r="M529" s="207">
        <f t="shared" si="694"/>
        <v>0</v>
      </c>
      <c r="N529" s="206">
        <f t="shared" si="694"/>
        <v>0</v>
      </c>
      <c r="O529" s="207">
        <f t="shared" si="694"/>
        <v>0</v>
      </c>
      <c r="P529" s="206">
        <f t="shared" si="694"/>
        <v>0</v>
      </c>
      <c r="Q529" s="207">
        <f t="shared" si="694"/>
        <v>0</v>
      </c>
      <c r="R529" s="206">
        <f t="shared" si="694"/>
        <v>0</v>
      </c>
      <c r="S529" s="207">
        <f t="shared" si="694"/>
        <v>0</v>
      </c>
      <c r="T529" s="206">
        <f t="shared" ref="T529:T551" si="695">SUM(B529,D529,F529,H529,J529,L529,N529,P529,R529,)</f>
        <v>8.1428571428571423</v>
      </c>
      <c r="U529" s="207">
        <f t="shared" si="693"/>
        <v>0</v>
      </c>
      <c r="V529" s="37" t="s">
        <v>68</v>
      </c>
      <c r="W529" s="4"/>
      <c r="AY529"/>
      <c r="AZ529"/>
      <c r="BN529"/>
      <c r="BO529"/>
      <c r="BP529"/>
      <c r="BQ529"/>
      <c r="BR529"/>
      <c r="BS529"/>
      <c r="BT529"/>
      <c r="BU529"/>
      <c r="BV529"/>
      <c r="BW529"/>
      <c r="BX529"/>
      <c r="BY529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</row>
    <row r="530" spans="1:124" ht="13" x14ac:dyDescent="0.3">
      <c r="A530" s="27" t="s">
        <v>31</v>
      </c>
      <c r="B530" s="206">
        <f t="shared" ref="B530:S530" si="696">SUM(B10,B75,B140,B205,B270,B335,B400)/7</f>
        <v>2.4285714285714284</v>
      </c>
      <c r="C530" s="207">
        <f t="shared" si="696"/>
        <v>0.14285714285714285</v>
      </c>
      <c r="D530" s="206">
        <f t="shared" si="696"/>
        <v>1.7142857142857142</v>
      </c>
      <c r="E530" s="207">
        <f t="shared" si="696"/>
        <v>0</v>
      </c>
      <c r="F530" s="206">
        <f t="shared" si="696"/>
        <v>0.2857142857142857</v>
      </c>
      <c r="G530" s="207">
        <f t="shared" si="696"/>
        <v>0</v>
      </c>
      <c r="H530" s="206">
        <f t="shared" si="696"/>
        <v>0</v>
      </c>
      <c r="I530" s="207">
        <f t="shared" si="696"/>
        <v>0</v>
      </c>
      <c r="J530" s="206">
        <f t="shared" si="696"/>
        <v>0</v>
      </c>
      <c r="K530" s="207">
        <f t="shared" si="696"/>
        <v>0</v>
      </c>
      <c r="L530" s="206">
        <f t="shared" si="696"/>
        <v>0</v>
      </c>
      <c r="M530" s="207">
        <f t="shared" si="696"/>
        <v>0</v>
      </c>
      <c r="N530" s="206">
        <f t="shared" si="696"/>
        <v>0</v>
      </c>
      <c r="O530" s="207">
        <f t="shared" si="696"/>
        <v>0</v>
      </c>
      <c r="P530" s="206">
        <f t="shared" si="696"/>
        <v>0</v>
      </c>
      <c r="Q530" s="207">
        <f t="shared" si="696"/>
        <v>0</v>
      </c>
      <c r="R530" s="206">
        <f t="shared" si="696"/>
        <v>0</v>
      </c>
      <c r="S530" s="207">
        <f t="shared" si="696"/>
        <v>0</v>
      </c>
      <c r="T530" s="206">
        <f t="shared" si="695"/>
        <v>4.4285714285714279</v>
      </c>
      <c r="U530" s="207">
        <f t="shared" si="693"/>
        <v>0.14285714285714285</v>
      </c>
      <c r="V530" s="37" t="s">
        <v>69</v>
      </c>
      <c r="W530" s="4"/>
      <c r="AY530"/>
      <c r="AZ530"/>
      <c r="BN530"/>
      <c r="BO530"/>
      <c r="BP530"/>
      <c r="BQ530"/>
      <c r="BR530"/>
      <c r="BS530"/>
      <c r="BT530"/>
      <c r="BU530"/>
      <c r="BV530"/>
      <c r="BW530"/>
      <c r="BX530"/>
      <c r="BY530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</row>
    <row r="531" spans="1:124" ht="13" x14ac:dyDescent="0.3">
      <c r="A531" s="27" t="s">
        <v>32</v>
      </c>
      <c r="B531" s="206">
        <f t="shared" ref="B531:S531" si="697">SUM(B11,B76,B141,B206,B271,B336,B401)/7</f>
        <v>2.2857142857142856</v>
      </c>
      <c r="C531" s="207">
        <f t="shared" si="697"/>
        <v>0</v>
      </c>
      <c r="D531" s="206">
        <f t="shared" si="697"/>
        <v>1.8571428571428572</v>
      </c>
      <c r="E531" s="207">
        <f t="shared" si="697"/>
        <v>0</v>
      </c>
      <c r="F531" s="206">
        <f t="shared" si="697"/>
        <v>0.14285714285714285</v>
      </c>
      <c r="G531" s="207">
        <f t="shared" si="697"/>
        <v>0</v>
      </c>
      <c r="H531" s="206">
        <f t="shared" si="697"/>
        <v>0</v>
      </c>
      <c r="I531" s="207">
        <f t="shared" si="697"/>
        <v>0</v>
      </c>
      <c r="J531" s="206">
        <f t="shared" si="697"/>
        <v>0</v>
      </c>
      <c r="K531" s="207">
        <f t="shared" si="697"/>
        <v>0</v>
      </c>
      <c r="L531" s="206">
        <f t="shared" si="697"/>
        <v>0</v>
      </c>
      <c r="M531" s="207">
        <f t="shared" si="697"/>
        <v>0</v>
      </c>
      <c r="N531" s="206">
        <f t="shared" si="697"/>
        <v>0</v>
      </c>
      <c r="O531" s="207">
        <f t="shared" si="697"/>
        <v>0</v>
      </c>
      <c r="P531" s="206">
        <f t="shared" si="697"/>
        <v>0</v>
      </c>
      <c r="Q531" s="207">
        <f t="shared" si="697"/>
        <v>0</v>
      </c>
      <c r="R531" s="206">
        <f t="shared" si="697"/>
        <v>0</v>
      </c>
      <c r="S531" s="207">
        <f t="shared" si="697"/>
        <v>0</v>
      </c>
      <c r="T531" s="206">
        <f t="shared" si="695"/>
        <v>4.2857142857142856</v>
      </c>
      <c r="U531" s="207">
        <f t="shared" si="693"/>
        <v>0</v>
      </c>
      <c r="V531" s="37" t="s">
        <v>70</v>
      </c>
      <c r="W531" s="4"/>
      <c r="AY531"/>
      <c r="AZ531"/>
      <c r="BN531"/>
      <c r="BO531"/>
      <c r="BP531"/>
      <c r="BQ531"/>
      <c r="BR531"/>
      <c r="BS531"/>
      <c r="BT531"/>
      <c r="BU531"/>
      <c r="BV531"/>
      <c r="BW531"/>
      <c r="BX531"/>
      <c r="BY531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</row>
    <row r="532" spans="1:124" ht="13" x14ac:dyDescent="0.3">
      <c r="A532" s="27" t="s">
        <v>33</v>
      </c>
      <c r="B532" s="206">
        <f t="shared" ref="B532:S532" si="698">SUM(B12,B77,B142,B207,B272,B337,B402)/7</f>
        <v>1.8571428571428572</v>
      </c>
      <c r="C532" s="207">
        <f t="shared" si="698"/>
        <v>0</v>
      </c>
      <c r="D532" s="206">
        <f t="shared" si="698"/>
        <v>1.8571428571428572</v>
      </c>
      <c r="E532" s="207">
        <f t="shared" si="698"/>
        <v>0</v>
      </c>
      <c r="F532" s="206">
        <f t="shared" si="698"/>
        <v>0.5714285714285714</v>
      </c>
      <c r="G532" s="207">
        <f t="shared" si="698"/>
        <v>0</v>
      </c>
      <c r="H532" s="206">
        <f t="shared" si="698"/>
        <v>0.14285714285714285</v>
      </c>
      <c r="I532" s="207">
        <f t="shared" si="698"/>
        <v>0</v>
      </c>
      <c r="J532" s="206">
        <f t="shared" si="698"/>
        <v>0</v>
      </c>
      <c r="K532" s="207">
        <f t="shared" si="698"/>
        <v>0</v>
      </c>
      <c r="L532" s="206">
        <f t="shared" si="698"/>
        <v>0</v>
      </c>
      <c r="M532" s="207">
        <f t="shared" si="698"/>
        <v>0</v>
      </c>
      <c r="N532" s="206">
        <f t="shared" si="698"/>
        <v>0</v>
      </c>
      <c r="O532" s="207">
        <f t="shared" si="698"/>
        <v>0</v>
      </c>
      <c r="P532" s="206">
        <f t="shared" si="698"/>
        <v>0</v>
      </c>
      <c r="Q532" s="207">
        <f t="shared" si="698"/>
        <v>0</v>
      </c>
      <c r="R532" s="206">
        <f t="shared" si="698"/>
        <v>0</v>
      </c>
      <c r="S532" s="207">
        <f t="shared" si="698"/>
        <v>0</v>
      </c>
      <c r="T532" s="206">
        <f t="shared" si="695"/>
        <v>4.4285714285714288</v>
      </c>
      <c r="U532" s="207">
        <f t="shared" si="693"/>
        <v>0</v>
      </c>
      <c r="V532" s="40"/>
      <c r="AX532" s="36"/>
      <c r="AY532"/>
      <c r="AZ532"/>
      <c r="BN532"/>
      <c r="BO532"/>
      <c r="BP532"/>
      <c r="BQ532"/>
      <c r="BR532"/>
      <c r="BS532"/>
      <c r="BT532"/>
      <c r="BU532"/>
      <c r="BV532"/>
      <c r="BW532"/>
      <c r="BX532"/>
      <c r="BY53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</row>
    <row r="533" spans="1:124" ht="13" x14ac:dyDescent="0.3">
      <c r="A533" s="27" t="s">
        <v>34</v>
      </c>
      <c r="B533" s="206">
        <f t="shared" ref="B533:S533" si="699">SUM(B13,B78,B143,B208,B273,B338,B403)/7</f>
        <v>2.1428571428571428</v>
      </c>
      <c r="C533" s="207">
        <f t="shared" si="699"/>
        <v>0</v>
      </c>
      <c r="D533" s="206">
        <f t="shared" si="699"/>
        <v>2.7142857142857144</v>
      </c>
      <c r="E533" s="207">
        <f t="shared" si="699"/>
        <v>0</v>
      </c>
      <c r="F533" s="206">
        <f t="shared" si="699"/>
        <v>0.42857142857142855</v>
      </c>
      <c r="G533" s="207">
        <f t="shared" si="699"/>
        <v>0</v>
      </c>
      <c r="H533" s="206">
        <f t="shared" si="699"/>
        <v>0</v>
      </c>
      <c r="I533" s="207">
        <f t="shared" si="699"/>
        <v>0</v>
      </c>
      <c r="J533" s="206">
        <f t="shared" si="699"/>
        <v>0</v>
      </c>
      <c r="K533" s="207">
        <f t="shared" si="699"/>
        <v>0</v>
      </c>
      <c r="L533" s="206">
        <f t="shared" si="699"/>
        <v>0</v>
      </c>
      <c r="M533" s="207">
        <f t="shared" si="699"/>
        <v>0</v>
      </c>
      <c r="N533" s="206">
        <f t="shared" si="699"/>
        <v>0</v>
      </c>
      <c r="O533" s="207">
        <f t="shared" si="699"/>
        <v>0</v>
      </c>
      <c r="P533" s="206">
        <f t="shared" si="699"/>
        <v>0</v>
      </c>
      <c r="Q533" s="207">
        <f t="shared" si="699"/>
        <v>0</v>
      </c>
      <c r="R533" s="206">
        <f t="shared" si="699"/>
        <v>0</v>
      </c>
      <c r="S533" s="207">
        <f t="shared" si="699"/>
        <v>0</v>
      </c>
      <c r="T533" s="206">
        <f t="shared" si="695"/>
        <v>5.2857142857142865</v>
      </c>
      <c r="U533" s="207">
        <f t="shared" si="693"/>
        <v>0</v>
      </c>
      <c r="V533" s="40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36"/>
      <c r="AY533"/>
      <c r="AZ533"/>
      <c r="BN533"/>
      <c r="BO533"/>
      <c r="BP533"/>
      <c r="BQ533"/>
      <c r="BR533"/>
      <c r="BS533"/>
      <c r="BT533"/>
      <c r="BU533"/>
      <c r="BV533"/>
      <c r="BW533"/>
      <c r="BX533"/>
      <c r="BY533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</row>
    <row r="534" spans="1:124" ht="13" x14ac:dyDescent="0.3">
      <c r="A534" s="27" t="s">
        <v>35</v>
      </c>
      <c r="B534" s="206">
        <f t="shared" ref="B534:S534" si="700">SUM(B14,B79,B144,B209,B274,B339,B404)/7</f>
        <v>3.8571428571428572</v>
      </c>
      <c r="C534" s="207">
        <f t="shared" si="700"/>
        <v>0.2857142857142857</v>
      </c>
      <c r="D534" s="206">
        <f t="shared" si="700"/>
        <v>6</v>
      </c>
      <c r="E534" s="207">
        <f t="shared" si="700"/>
        <v>0.14285714285714285</v>
      </c>
      <c r="F534" s="206">
        <f t="shared" si="700"/>
        <v>0.7142857142857143</v>
      </c>
      <c r="G534" s="207">
        <f t="shared" si="700"/>
        <v>0</v>
      </c>
      <c r="H534" s="206">
        <f t="shared" si="700"/>
        <v>0</v>
      </c>
      <c r="I534" s="207">
        <f t="shared" si="700"/>
        <v>0</v>
      </c>
      <c r="J534" s="206">
        <f t="shared" si="700"/>
        <v>0</v>
      </c>
      <c r="K534" s="207">
        <f t="shared" si="700"/>
        <v>0</v>
      </c>
      <c r="L534" s="206">
        <f t="shared" si="700"/>
        <v>0</v>
      </c>
      <c r="M534" s="207">
        <f t="shared" si="700"/>
        <v>0</v>
      </c>
      <c r="N534" s="206">
        <f t="shared" si="700"/>
        <v>0</v>
      </c>
      <c r="O534" s="207">
        <f t="shared" si="700"/>
        <v>0</v>
      </c>
      <c r="P534" s="206">
        <f t="shared" si="700"/>
        <v>0</v>
      </c>
      <c r="Q534" s="207">
        <f t="shared" si="700"/>
        <v>0</v>
      </c>
      <c r="R534" s="206">
        <f t="shared" si="700"/>
        <v>0</v>
      </c>
      <c r="S534" s="207">
        <f t="shared" si="700"/>
        <v>0</v>
      </c>
      <c r="T534" s="206">
        <f t="shared" si="695"/>
        <v>10.571428571428571</v>
      </c>
      <c r="U534" s="207">
        <f t="shared" si="693"/>
        <v>0.42857142857142855</v>
      </c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Y534"/>
      <c r="AZ534"/>
      <c r="BN534"/>
      <c r="BO534"/>
      <c r="BP534"/>
      <c r="BQ534"/>
      <c r="BR534"/>
      <c r="BS534"/>
      <c r="BT534"/>
      <c r="BU534"/>
      <c r="BV534"/>
      <c r="BW534"/>
      <c r="BX534"/>
      <c r="BY534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</row>
    <row r="535" spans="1:124" ht="13" x14ac:dyDescent="0.3">
      <c r="A535" s="27" t="s">
        <v>36</v>
      </c>
      <c r="B535" s="206">
        <f t="shared" ref="B535:S535" si="701">SUM(B15,B80,B145,B210,B275,B340,B405)/7</f>
        <v>10.571428571428571</v>
      </c>
      <c r="C535" s="207">
        <f t="shared" si="701"/>
        <v>0.14285714285714285</v>
      </c>
      <c r="D535" s="206">
        <f t="shared" si="701"/>
        <v>9.4285714285714288</v>
      </c>
      <c r="E535" s="207">
        <f t="shared" si="701"/>
        <v>0.14285714285714285</v>
      </c>
      <c r="F535" s="206">
        <f t="shared" si="701"/>
        <v>1.4285714285714286</v>
      </c>
      <c r="G535" s="207">
        <f t="shared" si="701"/>
        <v>0</v>
      </c>
      <c r="H535" s="206">
        <f t="shared" si="701"/>
        <v>0.14285714285714285</v>
      </c>
      <c r="I535" s="207">
        <f t="shared" si="701"/>
        <v>0</v>
      </c>
      <c r="J535" s="206">
        <f t="shared" si="701"/>
        <v>0</v>
      </c>
      <c r="K535" s="207">
        <f t="shared" si="701"/>
        <v>0</v>
      </c>
      <c r="L535" s="206">
        <f t="shared" si="701"/>
        <v>0</v>
      </c>
      <c r="M535" s="207">
        <f t="shared" si="701"/>
        <v>0</v>
      </c>
      <c r="N535" s="206">
        <f t="shared" si="701"/>
        <v>0</v>
      </c>
      <c r="O535" s="207">
        <f t="shared" si="701"/>
        <v>0</v>
      </c>
      <c r="P535" s="206">
        <f t="shared" si="701"/>
        <v>0</v>
      </c>
      <c r="Q535" s="207">
        <f t="shared" si="701"/>
        <v>0</v>
      </c>
      <c r="R535" s="206">
        <f t="shared" si="701"/>
        <v>0</v>
      </c>
      <c r="S535" s="207">
        <f t="shared" si="701"/>
        <v>0</v>
      </c>
      <c r="T535" s="206">
        <f t="shared" si="695"/>
        <v>21.571428571428569</v>
      </c>
      <c r="U535" s="207">
        <f t="shared" si="693"/>
        <v>0.2857142857142857</v>
      </c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Y535"/>
      <c r="AZ535"/>
      <c r="BN535"/>
      <c r="BO535"/>
      <c r="BP535"/>
      <c r="BQ535"/>
      <c r="BR535"/>
      <c r="BS535"/>
      <c r="BT535"/>
      <c r="BU535"/>
      <c r="BV535"/>
      <c r="BW535"/>
      <c r="BX535"/>
      <c r="BY535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</row>
    <row r="536" spans="1:124" ht="13" x14ac:dyDescent="0.3">
      <c r="A536" s="27" t="s">
        <v>37</v>
      </c>
      <c r="B536" s="206">
        <f t="shared" ref="B536:S536" si="702">SUM(B16,B81,B146,B211,B276,B341,B406)/7</f>
        <v>17.428571428571427</v>
      </c>
      <c r="C536" s="207">
        <f t="shared" si="702"/>
        <v>0.42857142857142855</v>
      </c>
      <c r="D536" s="206">
        <f t="shared" si="702"/>
        <v>11.142857142857142</v>
      </c>
      <c r="E536" s="207">
        <f t="shared" si="702"/>
        <v>0</v>
      </c>
      <c r="F536" s="206">
        <f t="shared" si="702"/>
        <v>1.5714285714285714</v>
      </c>
      <c r="G536" s="207">
        <f t="shared" si="702"/>
        <v>0</v>
      </c>
      <c r="H536" s="206">
        <f t="shared" si="702"/>
        <v>0</v>
      </c>
      <c r="I536" s="207">
        <f t="shared" si="702"/>
        <v>0</v>
      </c>
      <c r="J536" s="206">
        <f t="shared" si="702"/>
        <v>0</v>
      </c>
      <c r="K536" s="207">
        <f t="shared" si="702"/>
        <v>0</v>
      </c>
      <c r="L536" s="206">
        <f t="shared" si="702"/>
        <v>0</v>
      </c>
      <c r="M536" s="207">
        <f t="shared" si="702"/>
        <v>0</v>
      </c>
      <c r="N536" s="206">
        <f t="shared" si="702"/>
        <v>0</v>
      </c>
      <c r="O536" s="207">
        <f t="shared" si="702"/>
        <v>0</v>
      </c>
      <c r="P536" s="206">
        <f t="shared" si="702"/>
        <v>0</v>
      </c>
      <c r="Q536" s="207">
        <f t="shared" si="702"/>
        <v>0</v>
      </c>
      <c r="R536" s="206">
        <f t="shared" si="702"/>
        <v>0</v>
      </c>
      <c r="S536" s="207">
        <f t="shared" si="702"/>
        <v>0</v>
      </c>
      <c r="T536" s="206">
        <f t="shared" si="695"/>
        <v>30.142857142857142</v>
      </c>
      <c r="U536" s="207">
        <f t="shared" si="693"/>
        <v>0.42857142857142855</v>
      </c>
      <c r="AY536"/>
      <c r="AZ536"/>
      <c r="BN536"/>
      <c r="BO536"/>
      <c r="BP536"/>
      <c r="BQ536"/>
      <c r="BR536"/>
      <c r="BS536"/>
      <c r="BT536"/>
      <c r="BU536"/>
      <c r="BV536"/>
      <c r="BW536"/>
      <c r="BX536"/>
      <c r="BY536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</row>
    <row r="537" spans="1:124" ht="13" x14ac:dyDescent="0.3">
      <c r="A537" s="27" t="s">
        <v>38</v>
      </c>
      <c r="B537" s="206">
        <f t="shared" ref="B537:S537" si="703">SUM(B17,B82,B147,B212,B277,B342,B407)/7</f>
        <v>20.285714285714285</v>
      </c>
      <c r="C537" s="207">
        <f t="shared" si="703"/>
        <v>0.14285714285714285</v>
      </c>
      <c r="D537" s="206">
        <f t="shared" si="703"/>
        <v>15.142857142857142</v>
      </c>
      <c r="E537" s="207">
        <f t="shared" si="703"/>
        <v>0.14285714285714285</v>
      </c>
      <c r="F537" s="206">
        <f t="shared" si="703"/>
        <v>1.2857142857142858</v>
      </c>
      <c r="G537" s="207">
        <f t="shared" si="703"/>
        <v>0</v>
      </c>
      <c r="H537" s="206">
        <f t="shared" si="703"/>
        <v>0</v>
      </c>
      <c r="I537" s="207">
        <f t="shared" si="703"/>
        <v>0</v>
      </c>
      <c r="J537" s="206">
        <f t="shared" si="703"/>
        <v>0</v>
      </c>
      <c r="K537" s="207">
        <f t="shared" si="703"/>
        <v>0</v>
      </c>
      <c r="L537" s="206">
        <f t="shared" si="703"/>
        <v>0</v>
      </c>
      <c r="M537" s="207">
        <f t="shared" si="703"/>
        <v>0</v>
      </c>
      <c r="N537" s="206">
        <f t="shared" si="703"/>
        <v>0</v>
      </c>
      <c r="O537" s="207">
        <f t="shared" si="703"/>
        <v>0</v>
      </c>
      <c r="P537" s="206">
        <f t="shared" si="703"/>
        <v>0</v>
      </c>
      <c r="Q537" s="207">
        <f t="shared" si="703"/>
        <v>0</v>
      </c>
      <c r="R537" s="206">
        <f t="shared" si="703"/>
        <v>0</v>
      </c>
      <c r="S537" s="207">
        <f t="shared" si="703"/>
        <v>0</v>
      </c>
      <c r="T537" s="206">
        <f t="shared" si="695"/>
        <v>36.714285714285715</v>
      </c>
      <c r="U537" s="207">
        <f t="shared" si="693"/>
        <v>0.2857142857142857</v>
      </c>
      <c r="X537" s="3" t="s">
        <v>0</v>
      </c>
      <c r="AA537" s="4"/>
      <c r="AB537" s="4"/>
      <c r="AC537" s="4"/>
      <c r="AD537" s="4"/>
      <c r="AE537" s="5" t="s">
        <v>1</v>
      </c>
      <c r="AG537" s="4"/>
      <c r="AK537" s="4"/>
      <c r="AY537"/>
      <c r="AZ537"/>
      <c r="BN537"/>
      <c r="BO537"/>
      <c r="BP537"/>
      <c r="BQ537"/>
      <c r="BR537"/>
      <c r="BS537"/>
      <c r="BT537"/>
      <c r="BU537"/>
      <c r="BV537"/>
      <c r="BW537"/>
      <c r="BX537"/>
      <c r="BY537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</row>
    <row r="538" spans="1:124" ht="15.5" x14ac:dyDescent="0.35">
      <c r="A538" s="27" t="s">
        <v>39</v>
      </c>
      <c r="B538" s="206">
        <f t="shared" ref="B538:S538" si="704">SUM(B18,B83,B148,B213,B278,B343,B408)/7</f>
        <v>25.428571428571427</v>
      </c>
      <c r="C538" s="207">
        <f t="shared" si="704"/>
        <v>1.2857142857142858</v>
      </c>
      <c r="D538" s="206">
        <f t="shared" si="704"/>
        <v>22.428571428571427</v>
      </c>
      <c r="E538" s="207">
        <f t="shared" si="704"/>
        <v>0.14285714285714285</v>
      </c>
      <c r="F538" s="206">
        <f t="shared" si="704"/>
        <v>2.1428571428571428</v>
      </c>
      <c r="G538" s="207">
        <f t="shared" si="704"/>
        <v>0</v>
      </c>
      <c r="H538" s="206">
        <f t="shared" si="704"/>
        <v>0.14285714285714285</v>
      </c>
      <c r="I538" s="207">
        <f t="shared" si="704"/>
        <v>0</v>
      </c>
      <c r="J538" s="206">
        <f t="shared" si="704"/>
        <v>0</v>
      </c>
      <c r="K538" s="207">
        <f t="shared" si="704"/>
        <v>0</v>
      </c>
      <c r="L538" s="206">
        <f t="shared" si="704"/>
        <v>0</v>
      </c>
      <c r="M538" s="207">
        <f t="shared" si="704"/>
        <v>0</v>
      </c>
      <c r="N538" s="206">
        <f t="shared" si="704"/>
        <v>0</v>
      </c>
      <c r="O538" s="207">
        <f t="shared" si="704"/>
        <v>0</v>
      </c>
      <c r="P538" s="206">
        <f t="shared" si="704"/>
        <v>0</v>
      </c>
      <c r="Q538" s="207">
        <f t="shared" si="704"/>
        <v>0</v>
      </c>
      <c r="R538" s="206">
        <f t="shared" si="704"/>
        <v>0</v>
      </c>
      <c r="S538" s="207">
        <f t="shared" si="704"/>
        <v>0</v>
      </c>
      <c r="T538" s="206">
        <f t="shared" si="695"/>
        <v>50.142857142857146</v>
      </c>
      <c r="U538" s="207">
        <f t="shared" si="693"/>
        <v>1.4285714285714286</v>
      </c>
      <c r="V538" s="8"/>
      <c r="W538" s="9"/>
      <c r="X538" s="3" t="s">
        <v>2</v>
      </c>
      <c r="Y538" s="9"/>
      <c r="Z538" s="9"/>
      <c r="AA538" s="4"/>
      <c r="AB538" s="4"/>
      <c r="AC538" s="4"/>
      <c r="AD538" s="4"/>
      <c r="AE538" s="5" t="s">
        <v>3</v>
      </c>
      <c r="AF538" s="9"/>
      <c r="AG538" s="4"/>
      <c r="AH538" s="9"/>
      <c r="AI538" s="9"/>
      <c r="AJ538" s="9"/>
      <c r="AK538" s="4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/>
      <c r="AZ538"/>
      <c r="BN538"/>
      <c r="BO538"/>
      <c r="BP538"/>
      <c r="BQ538"/>
      <c r="BR538"/>
      <c r="BS538"/>
      <c r="BT538"/>
      <c r="BU538"/>
      <c r="BV538"/>
      <c r="BW538"/>
      <c r="BX538"/>
      <c r="BY538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</row>
    <row r="539" spans="1:124" ht="13" x14ac:dyDescent="0.3">
      <c r="A539" s="27" t="s">
        <v>40</v>
      </c>
      <c r="B539" s="206">
        <f t="shared" ref="B539:S539" si="705">SUM(B19,B84,B149,B214,B279,B344,B409)/7</f>
        <v>27.714285714285715</v>
      </c>
      <c r="C539" s="207">
        <f t="shared" si="705"/>
        <v>1.1428571428571428</v>
      </c>
      <c r="D539" s="206">
        <f t="shared" si="705"/>
        <v>23.142857142857142</v>
      </c>
      <c r="E539" s="207">
        <f t="shared" si="705"/>
        <v>0.5714285714285714</v>
      </c>
      <c r="F539" s="206">
        <f t="shared" si="705"/>
        <v>3.2857142857142856</v>
      </c>
      <c r="G539" s="207">
        <f t="shared" si="705"/>
        <v>0</v>
      </c>
      <c r="H539" s="206">
        <f t="shared" si="705"/>
        <v>0</v>
      </c>
      <c r="I539" s="207">
        <f t="shared" si="705"/>
        <v>0</v>
      </c>
      <c r="J539" s="206">
        <f t="shared" si="705"/>
        <v>0</v>
      </c>
      <c r="K539" s="207">
        <f t="shared" si="705"/>
        <v>0</v>
      </c>
      <c r="L539" s="206">
        <f t="shared" si="705"/>
        <v>0</v>
      </c>
      <c r="M539" s="207">
        <f t="shared" si="705"/>
        <v>0</v>
      </c>
      <c r="N539" s="206">
        <f t="shared" si="705"/>
        <v>0</v>
      </c>
      <c r="O539" s="207">
        <f t="shared" si="705"/>
        <v>0</v>
      </c>
      <c r="P539" s="206">
        <f t="shared" si="705"/>
        <v>0</v>
      </c>
      <c r="Q539" s="207">
        <f t="shared" si="705"/>
        <v>0</v>
      </c>
      <c r="R539" s="206">
        <f t="shared" si="705"/>
        <v>0</v>
      </c>
      <c r="S539" s="207">
        <f t="shared" si="705"/>
        <v>0</v>
      </c>
      <c r="T539" s="206">
        <f t="shared" si="695"/>
        <v>54.142857142857146</v>
      </c>
      <c r="U539" s="207">
        <f t="shared" si="693"/>
        <v>1.7142857142857142</v>
      </c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Y539"/>
      <c r="AZ539"/>
      <c r="BN539"/>
      <c r="BO539"/>
      <c r="BP539"/>
      <c r="BQ539"/>
      <c r="BR539"/>
      <c r="BS539"/>
      <c r="BT539"/>
      <c r="BU539"/>
      <c r="BV539"/>
      <c r="BW539"/>
      <c r="BX539"/>
      <c r="BY539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</row>
    <row r="540" spans="1:124" ht="13" x14ac:dyDescent="0.3">
      <c r="A540" s="27" t="s">
        <v>41</v>
      </c>
      <c r="B540" s="206">
        <f t="shared" ref="B540:S540" si="706">SUM(B20,B85,B150,B215,B280,B345,B410)/7</f>
        <v>26.857142857142858</v>
      </c>
      <c r="C540" s="207">
        <f t="shared" si="706"/>
        <v>1.2857142857142858</v>
      </c>
      <c r="D540" s="206">
        <f t="shared" si="706"/>
        <v>24</v>
      </c>
      <c r="E540" s="207">
        <f t="shared" si="706"/>
        <v>0.2857142857142857</v>
      </c>
      <c r="F540" s="206">
        <f t="shared" si="706"/>
        <v>3.2857142857142856</v>
      </c>
      <c r="G540" s="207">
        <f t="shared" si="706"/>
        <v>0.14285714285714285</v>
      </c>
      <c r="H540" s="206">
        <f t="shared" si="706"/>
        <v>0.14285714285714285</v>
      </c>
      <c r="I540" s="207">
        <f t="shared" si="706"/>
        <v>0</v>
      </c>
      <c r="J540" s="206">
        <f t="shared" si="706"/>
        <v>0</v>
      </c>
      <c r="K540" s="207">
        <f t="shared" si="706"/>
        <v>0</v>
      </c>
      <c r="L540" s="206">
        <f t="shared" si="706"/>
        <v>0</v>
      </c>
      <c r="M540" s="207">
        <f t="shared" si="706"/>
        <v>0</v>
      </c>
      <c r="N540" s="206">
        <f t="shared" si="706"/>
        <v>0</v>
      </c>
      <c r="O540" s="207">
        <f t="shared" si="706"/>
        <v>0</v>
      </c>
      <c r="P540" s="206">
        <f t="shared" si="706"/>
        <v>0</v>
      </c>
      <c r="Q540" s="207">
        <f t="shared" si="706"/>
        <v>0</v>
      </c>
      <c r="R540" s="206">
        <f t="shared" si="706"/>
        <v>0</v>
      </c>
      <c r="S540" s="207">
        <f t="shared" si="706"/>
        <v>0</v>
      </c>
      <c r="T540" s="206">
        <f t="shared" si="695"/>
        <v>54.285714285714292</v>
      </c>
      <c r="U540" s="207">
        <f t="shared" si="693"/>
        <v>1.7142857142857144</v>
      </c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Y540"/>
      <c r="AZ540"/>
      <c r="BN540"/>
      <c r="BO540"/>
      <c r="BP540"/>
      <c r="BQ540"/>
      <c r="BR540"/>
      <c r="BS540"/>
      <c r="BT540"/>
      <c r="BU540"/>
      <c r="BV540"/>
      <c r="BW540"/>
      <c r="BX540"/>
      <c r="BY540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</row>
    <row r="541" spans="1:124" ht="13" x14ac:dyDescent="0.3">
      <c r="A541" s="27" t="s">
        <v>42</v>
      </c>
      <c r="B541" s="206">
        <f t="shared" ref="B541:S541" si="707">SUM(B21,B86,B151,B216,B281,B346,B411)/7</f>
        <v>25.857142857142858</v>
      </c>
      <c r="C541" s="207">
        <f t="shared" si="707"/>
        <v>0.8571428571428571</v>
      </c>
      <c r="D541" s="206">
        <f t="shared" si="707"/>
        <v>22.428571428571427</v>
      </c>
      <c r="E541" s="207">
        <f t="shared" si="707"/>
        <v>0.14285714285714285</v>
      </c>
      <c r="F541" s="206">
        <f t="shared" si="707"/>
        <v>2.7142857142857144</v>
      </c>
      <c r="G541" s="207">
        <f t="shared" si="707"/>
        <v>0</v>
      </c>
      <c r="H541" s="206">
        <f t="shared" si="707"/>
        <v>0</v>
      </c>
      <c r="I541" s="207">
        <f t="shared" si="707"/>
        <v>0</v>
      </c>
      <c r="J541" s="206">
        <f t="shared" si="707"/>
        <v>0</v>
      </c>
      <c r="K541" s="207">
        <f t="shared" si="707"/>
        <v>0</v>
      </c>
      <c r="L541" s="206">
        <f t="shared" si="707"/>
        <v>0</v>
      </c>
      <c r="M541" s="207">
        <f t="shared" si="707"/>
        <v>0</v>
      </c>
      <c r="N541" s="206">
        <f t="shared" si="707"/>
        <v>0</v>
      </c>
      <c r="O541" s="207">
        <f t="shared" si="707"/>
        <v>0</v>
      </c>
      <c r="P541" s="206">
        <f t="shared" si="707"/>
        <v>0</v>
      </c>
      <c r="Q541" s="207">
        <f t="shared" si="707"/>
        <v>0</v>
      </c>
      <c r="R541" s="206">
        <f t="shared" si="707"/>
        <v>0</v>
      </c>
      <c r="S541" s="207">
        <f t="shared" si="707"/>
        <v>0</v>
      </c>
      <c r="T541" s="206">
        <f t="shared" si="695"/>
        <v>51</v>
      </c>
      <c r="U541" s="207">
        <f t="shared" si="693"/>
        <v>1</v>
      </c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Y541"/>
      <c r="AZ541"/>
      <c r="BN541"/>
      <c r="BO541"/>
      <c r="BP541"/>
      <c r="BQ541"/>
      <c r="BR541"/>
      <c r="BS541"/>
      <c r="BT541"/>
      <c r="BU541"/>
      <c r="BV541"/>
      <c r="BW541"/>
      <c r="BX541"/>
      <c r="BY541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</row>
    <row r="542" spans="1:124" ht="13" x14ac:dyDescent="0.3">
      <c r="A542" s="27" t="s">
        <v>43</v>
      </c>
      <c r="B542" s="206">
        <f t="shared" ref="B542:S542" si="708">SUM(B22,B87,B152,B217,B282,B347,B412)/7</f>
        <v>26.428571428571427</v>
      </c>
      <c r="C542" s="207">
        <f t="shared" si="708"/>
        <v>0.5714285714285714</v>
      </c>
      <c r="D542" s="206">
        <f t="shared" si="708"/>
        <v>22</v>
      </c>
      <c r="E542" s="207">
        <f t="shared" si="708"/>
        <v>0.14285714285714285</v>
      </c>
      <c r="F542" s="206">
        <f t="shared" si="708"/>
        <v>1.7142857142857142</v>
      </c>
      <c r="G542" s="207">
        <f t="shared" si="708"/>
        <v>0</v>
      </c>
      <c r="H542" s="206">
        <f t="shared" si="708"/>
        <v>0</v>
      </c>
      <c r="I542" s="207">
        <f t="shared" si="708"/>
        <v>0</v>
      </c>
      <c r="J542" s="206">
        <f t="shared" si="708"/>
        <v>0</v>
      </c>
      <c r="K542" s="207">
        <f t="shared" si="708"/>
        <v>0</v>
      </c>
      <c r="L542" s="206">
        <f t="shared" si="708"/>
        <v>0</v>
      </c>
      <c r="M542" s="207">
        <f t="shared" si="708"/>
        <v>0</v>
      </c>
      <c r="N542" s="206">
        <f t="shared" si="708"/>
        <v>0</v>
      </c>
      <c r="O542" s="207">
        <f t="shared" si="708"/>
        <v>0</v>
      </c>
      <c r="P542" s="206">
        <f t="shared" si="708"/>
        <v>0</v>
      </c>
      <c r="Q542" s="207">
        <f t="shared" si="708"/>
        <v>0</v>
      </c>
      <c r="R542" s="206">
        <f t="shared" si="708"/>
        <v>0</v>
      </c>
      <c r="S542" s="207">
        <f t="shared" si="708"/>
        <v>0</v>
      </c>
      <c r="T542" s="206">
        <f t="shared" si="695"/>
        <v>50.142857142857146</v>
      </c>
      <c r="U542" s="207">
        <f t="shared" si="693"/>
        <v>0.71428571428571419</v>
      </c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Y542"/>
      <c r="AZ542"/>
      <c r="BN542"/>
      <c r="BO542"/>
      <c r="BP542"/>
      <c r="BQ542"/>
      <c r="BR542"/>
      <c r="BS542"/>
      <c r="BT542"/>
      <c r="BU542"/>
      <c r="BV542"/>
      <c r="BW542"/>
      <c r="BX542"/>
      <c r="BY54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</row>
    <row r="543" spans="1:124" ht="13" x14ac:dyDescent="0.3">
      <c r="A543" s="27" t="s">
        <v>44</v>
      </c>
      <c r="B543" s="206">
        <f t="shared" ref="B543:S543" si="709">SUM(B23,B88,B153,B218,B283,B348,B413)/7</f>
        <v>26</v>
      </c>
      <c r="C543" s="207">
        <f t="shared" si="709"/>
        <v>1.1428571428571428</v>
      </c>
      <c r="D543" s="206">
        <f t="shared" si="709"/>
        <v>27.285714285714285</v>
      </c>
      <c r="E543" s="207">
        <f t="shared" si="709"/>
        <v>0.14285714285714285</v>
      </c>
      <c r="F543" s="206">
        <f t="shared" si="709"/>
        <v>3.5714285714285716</v>
      </c>
      <c r="G543" s="207">
        <f t="shared" si="709"/>
        <v>0</v>
      </c>
      <c r="H543" s="206">
        <f t="shared" si="709"/>
        <v>0.5714285714285714</v>
      </c>
      <c r="I543" s="207">
        <f t="shared" si="709"/>
        <v>0</v>
      </c>
      <c r="J543" s="206">
        <f t="shared" si="709"/>
        <v>0</v>
      </c>
      <c r="K543" s="207">
        <f t="shared" si="709"/>
        <v>0</v>
      </c>
      <c r="L543" s="206">
        <f t="shared" si="709"/>
        <v>0</v>
      </c>
      <c r="M543" s="207">
        <f t="shared" si="709"/>
        <v>0</v>
      </c>
      <c r="N543" s="206">
        <f t="shared" si="709"/>
        <v>0</v>
      </c>
      <c r="O543" s="207">
        <f t="shared" si="709"/>
        <v>0</v>
      </c>
      <c r="P543" s="206">
        <f t="shared" si="709"/>
        <v>0</v>
      </c>
      <c r="Q543" s="207">
        <f t="shared" si="709"/>
        <v>0</v>
      </c>
      <c r="R543" s="206">
        <f t="shared" si="709"/>
        <v>0</v>
      </c>
      <c r="S543" s="207">
        <f t="shared" si="709"/>
        <v>0</v>
      </c>
      <c r="T543" s="206">
        <f t="shared" si="695"/>
        <v>57.428571428571423</v>
      </c>
      <c r="U543" s="207">
        <f t="shared" si="693"/>
        <v>1.2857142857142856</v>
      </c>
      <c r="V543" s="26"/>
      <c r="W543" s="4"/>
      <c r="X543" s="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Y543"/>
      <c r="AZ543"/>
      <c r="BN543"/>
      <c r="BO543"/>
      <c r="BP543"/>
      <c r="BQ543"/>
      <c r="BR543"/>
      <c r="BS543"/>
      <c r="BT543"/>
      <c r="BU543"/>
      <c r="BV543"/>
      <c r="BW543"/>
      <c r="BX543"/>
      <c r="BY543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</row>
    <row r="544" spans="1:124" ht="13" x14ac:dyDescent="0.3">
      <c r="A544" s="27" t="s">
        <v>45</v>
      </c>
      <c r="B544" s="206">
        <f t="shared" ref="B544:S544" si="710">SUM(B24,B89,B154,B219,B284,B349,B414)/7</f>
        <v>34.857142857142854</v>
      </c>
      <c r="C544" s="207">
        <f t="shared" si="710"/>
        <v>1</v>
      </c>
      <c r="D544" s="206">
        <f t="shared" si="710"/>
        <v>40.142857142857146</v>
      </c>
      <c r="E544" s="207">
        <f t="shared" si="710"/>
        <v>0.42857142857142855</v>
      </c>
      <c r="F544" s="206">
        <f t="shared" si="710"/>
        <v>5</v>
      </c>
      <c r="G544" s="207">
        <f t="shared" si="710"/>
        <v>0</v>
      </c>
      <c r="H544" s="206">
        <f t="shared" si="710"/>
        <v>0.5714285714285714</v>
      </c>
      <c r="I544" s="207">
        <f t="shared" si="710"/>
        <v>0</v>
      </c>
      <c r="J544" s="206">
        <f t="shared" si="710"/>
        <v>0</v>
      </c>
      <c r="K544" s="207">
        <f t="shared" si="710"/>
        <v>0</v>
      </c>
      <c r="L544" s="206">
        <f t="shared" si="710"/>
        <v>0</v>
      </c>
      <c r="M544" s="207">
        <f t="shared" si="710"/>
        <v>0</v>
      </c>
      <c r="N544" s="206">
        <f t="shared" si="710"/>
        <v>0</v>
      </c>
      <c r="O544" s="207">
        <f t="shared" si="710"/>
        <v>0</v>
      </c>
      <c r="P544" s="206">
        <f t="shared" si="710"/>
        <v>0</v>
      </c>
      <c r="Q544" s="207">
        <f t="shared" si="710"/>
        <v>0</v>
      </c>
      <c r="R544" s="206">
        <f t="shared" si="710"/>
        <v>0</v>
      </c>
      <c r="S544" s="207">
        <f t="shared" si="710"/>
        <v>0</v>
      </c>
      <c r="T544" s="206">
        <f t="shared" si="695"/>
        <v>80.571428571428569</v>
      </c>
      <c r="U544" s="207">
        <f t="shared" si="693"/>
        <v>1.4285714285714286</v>
      </c>
      <c r="V544" s="26"/>
      <c r="W544" s="4"/>
      <c r="X544" s="4" t="s">
        <v>27</v>
      </c>
      <c r="Y544" s="4" t="s">
        <v>28</v>
      </c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Y544"/>
      <c r="AZ544"/>
      <c r="BN544"/>
      <c r="BO544"/>
      <c r="BP544"/>
      <c r="BQ544"/>
      <c r="BR544"/>
      <c r="BS544"/>
      <c r="BT544"/>
      <c r="BU544"/>
      <c r="BV544"/>
      <c r="BW544"/>
      <c r="BX544"/>
      <c r="BY544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</row>
    <row r="545" spans="1:124" ht="13" x14ac:dyDescent="0.3">
      <c r="A545" s="27" t="s">
        <v>46</v>
      </c>
      <c r="B545" s="206">
        <f t="shared" ref="B545:S545" si="711">SUM(B25,B90,B155,B220,B285,B350,B415)/7</f>
        <v>57.571428571428569</v>
      </c>
      <c r="C545" s="207">
        <f t="shared" si="711"/>
        <v>0.5714285714285714</v>
      </c>
      <c r="D545" s="206">
        <f t="shared" si="711"/>
        <v>50.285714285714285</v>
      </c>
      <c r="E545" s="207">
        <f t="shared" si="711"/>
        <v>0.14285714285714285</v>
      </c>
      <c r="F545" s="206">
        <f t="shared" si="711"/>
        <v>5.2857142857142856</v>
      </c>
      <c r="G545" s="207">
        <f t="shared" si="711"/>
        <v>0</v>
      </c>
      <c r="H545" s="206">
        <f t="shared" si="711"/>
        <v>0.42857142857142855</v>
      </c>
      <c r="I545" s="207">
        <f t="shared" si="711"/>
        <v>0</v>
      </c>
      <c r="J545" s="206">
        <f t="shared" si="711"/>
        <v>0</v>
      </c>
      <c r="K545" s="207">
        <f t="shared" si="711"/>
        <v>0</v>
      </c>
      <c r="L545" s="206">
        <f t="shared" si="711"/>
        <v>0</v>
      </c>
      <c r="M545" s="207">
        <f t="shared" si="711"/>
        <v>0</v>
      </c>
      <c r="N545" s="206">
        <f t="shared" si="711"/>
        <v>0</v>
      </c>
      <c r="O545" s="207">
        <f t="shared" si="711"/>
        <v>0</v>
      </c>
      <c r="P545" s="206">
        <f t="shared" si="711"/>
        <v>0</v>
      </c>
      <c r="Q545" s="207">
        <f t="shared" si="711"/>
        <v>0</v>
      </c>
      <c r="R545" s="206">
        <f t="shared" si="711"/>
        <v>0</v>
      </c>
      <c r="S545" s="207">
        <f t="shared" si="711"/>
        <v>0</v>
      </c>
      <c r="T545" s="206">
        <f t="shared" si="695"/>
        <v>113.57142857142858</v>
      </c>
      <c r="U545" s="207">
        <f t="shared" si="693"/>
        <v>0.71428571428571419</v>
      </c>
      <c r="V545" s="26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Y545"/>
      <c r="AZ545"/>
      <c r="BN545"/>
      <c r="BO545"/>
      <c r="BP545"/>
      <c r="BQ545"/>
      <c r="BR545"/>
      <c r="BS545"/>
      <c r="BT545"/>
      <c r="BU545"/>
      <c r="BV545"/>
      <c r="BW545"/>
      <c r="BX545"/>
      <c r="BY545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</row>
    <row r="546" spans="1:124" ht="13" x14ac:dyDescent="0.3">
      <c r="A546" s="27" t="s">
        <v>47</v>
      </c>
      <c r="B546" s="206">
        <f t="shared" ref="B546:S546" si="712">SUM(B26,B91,B156,B221,B286,B351,B416)/7</f>
        <v>70.428571428571431</v>
      </c>
      <c r="C546" s="207">
        <f t="shared" si="712"/>
        <v>1.5714285714285714</v>
      </c>
      <c r="D546" s="206">
        <f t="shared" si="712"/>
        <v>58.571428571428569</v>
      </c>
      <c r="E546" s="207">
        <f t="shared" si="712"/>
        <v>0.14285714285714285</v>
      </c>
      <c r="F546" s="206">
        <f t="shared" si="712"/>
        <v>3.5714285714285716</v>
      </c>
      <c r="G546" s="207">
        <f t="shared" si="712"/>
        <v>0</v>
      </c>
      <c r="H546" s="206">
        <f t="shared" si="712"/>
        <v>0.2857142857142857</v>
      </c>
      <c r="I546" s="207">
        <f t="shared" si="712"/>
        <v>0</v>
      </c>
      <c r="J546" s="206">
        <f t="shared" si="712"/>
        <v>0</v>
      </c>
      <c r="K546" s="207">
        <f t="shared" si="712"/>
        <v>0</v>
      </c>
      <c r="L546" s="206">
        <f t="shared" si="712"/>
        <v>0</v>
      </c>
      <c r="M546" s="207">
        <f t="shared" si="712"/>
        <v>0</v>
      </c>
      <c r="N546" s="206">
        <f t="shared" si="712"/>
        <v>0</v>
      </c>
      <c r="O546" s="207">
        <f t="shared" si="712"/>
        <v>0</v>
      </c>
      <c r="P546" s="206">
        <f t="shared" si="712"/>
        <v>0</v>
      </c>
      <c r="Q546" s="207">
        <f t="shared" si="712"/>
        <v>0</v>
      </c>
      <c r="R546" s="206">
        <f t="shared" si="712"/>
        <v>0</v>
      </c>
      <c r="S546" s="207">
        <f t="shared" si="712"/>
        <v>0</v>
      </c>
      <c r="T546" s="206">
        <f t="shared" si="695"/>
        <v>132.85714285714286</v>
      </c>
      <c r="U546" s="207">
        <f t="shared" si="693"/>
        <v>1.7142857142857142</v>
      </c>
      <c r="V546" s="26"/>
      <c r="W546" s="4" t="s">
        <v>112</v>
      </c>
      <c r="X546" s="177">
        <f>B528+B529+B530+B531+B532+B533+B549+B550+B551</f>
        <v>47.285714285714292</v>
      </c>
      <c r="Y546" s="177">
        <f>C528+C529+C530+C531+C532+C533+C549+C550+C551</f>
        <v>1.2857142857142856</v>
      </c>
      <c r="Z546" s="177">
        <f t="shared" ref="Z546:AH546" si="713">D528+D529+D530+D531+D532+D533+D549+D550+D551</f>
        <v>46.142857142857139</v>
      </c>
      <c r="AA546" s="177">
        <f t="shared" si="713"/>
        <v>0.2857142857142857</v>
      </c>
      <c r="AB546" s="177">
        <f t="shared" si="713"/>
        <v>8.5714285714285712</v>
      </c>
      <c r="AC546" s="177">
        <f t="shared" si="713"/>
        <v>0</v>
      </c>
      <c r="AD546" s="177">
        <f t="shared" si="713"/>
        <v>1</v>
      </c>
      <c r="AE546" s="177">
        <f t="shared" si="713"/>
        <v>0</v>
      </c>
      <c r="AF546" s="177">
        <f t="shared" si="713"/>
        <v>0.14285714285714285</v>
      </c>
      <c r="AG546" s="177">
        <f t="shared" si="713"/>
        <v>0</v>
      </c>
      <c r="AH546" s="177">
        <f t="shared" si="713"/>
        <v>0</v>
      </c>
      <c r="AI546" s="177">
        <f>M528+M529+M530+M531+M532+M533+M549+M550+M551</f>
        <v>0</v>
      </c>
      <c r="AJ546" s="177">
        <f>N528+N529+N530+N531+N532+N533+N549+N550+N551</f>
        <v>0</v>
      </c>
      <c r="AK546" s="177">
        <f>O528+O529+O530+O531+O532+O533+O549+O550+O551</f>
        <v>0</v>
      </c>
      <c r="AL546" s="177">
        <f>P528+P529+P530+P531+P532+P533+P549+P550+P551</f>
        <v>0</v>
      </c>
      <c r="AM546" s="177">
        <f>Q528+Q529+Q530+Q531+Q532+Q533+Q549+Q550+Q551</f>
        <v>0</v>
      </c>
      <c r="AN546" s="177">
        <f t="shared" ref="AN546:AO546" si="714">R528+R529+R530+R531+R532+R533+R549+R550+R551</f>
        <v>0</v>
      </c>
      <c r="AO546" s="177">
        <f t="shared" si="714"/>
        <v>0</v>
      </c>
      <c r="AP546" s="177">
        <f>T528+T529+T530+T531+T532+T533+T549+T550+T551</f>
        <v>103.14285714285712</v>
      </c>
      <c r="AQ546" s="177">
        <f>U528+U529+U530+U531+U532+U533+U549+U550+U551</f>
        <v>1.5714285714285712</v>
      </c>
      <c r="AR546"/>
      <c r="AS546"/>
      <c r="AT546"/>
      <c r="AU546">
        <v>0</v>
      </c>
      <c r="AV546">
        <v>0</v>
      </c>
      <c r="AW546">
        <v>0</v>
      </c>
      <c r="AY546"/>
      <c r="AZ546"/>
      <c r="BN546"/>
      <c r="BO546"/>
      <c r="BP546"/>
      <c r="BQ546"/>
      <c r="BR546"/>
      <c r="BS546"/>
      <c r="BT546"/>
      <c r="BU546"/>
      <c r="BV546"/>
      <c r="BW546"/>
      <c r="BX546"/>
      <c r="BY546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</row>
    <row r="547" spans="1:124" ht="13" x14ac:dyDescent="0.3">
      <c r="A547" s="27" t="s">
        <v>48</v>
      </c>
      <c r="B547" s="206">
        <f t="shared" ref="B547:S547" si="715">SUM(B27,B92,B157,B222,B287,B352,B417)/7</f>
        <v>37</v>
      </c>
      <c r="C547" s="207">
        <f t="shared" si="715"/>
        <v>1.2857142857142858</v>
      </c>
      <c r="D547" s="206">
        <f t="shared" si="715"/>
        <v>37.142857142857146</v>
      </c>
      <c r="E547" s="207">
        <f t="shared" si="715"/>
        <v>0</v>
      </c>
      <c r="F547" s="206">
        <f t="shared" si="715"/>
        <v>4.2857142857142856</v>
      </c>
      <c r="G547" s="207">
        <f t="shared" si="715"/>
        <v>0</v>
      </c>
      <c r="H547" s="206">
        <f t="shared" si="715"/>
        <v>0.2857142857142857</v>
      </c>
      <c r="I547" s="207">
        <f t="shared" si="715"/>
        <v>0</v>
      </c>
      <c r="J547" s="206">
        <f t="shared" si="715"/>
        <v>0</v>
      </c>
      <c r="K547" s="207">
        <f t="shared" si="715"/>
        <v>0</v>
      </c>
      <c r="L547" s="206">
        <f t="shared" si="715"/>
        <v>0</v>
      </c>
      <c r="M547" s="207">
        <f t="shared" si="715"/>
        <v>0</v>
      </c>
      <c r="N547" s="206">
        <f t="shared" si="715"/>
        <v>0</v>
      </c>
      <c r="O547" s="207">
        <f t="shared" si="715"/>
        <v>0</v>
      </c>
      <c r="P547" s="206">
        <f t="shared" si="715"/>
        <v>0</v>
      </c>
      <c r="Q547" s="207">
        <f t="shared" si="715"/>
        <v>0</v>
      </c>
      <c r="R547" s="206">
        <f t="shared" si="715"/>
        <v>0</v>
      </c>
      <c r="S547" s="207">
        <f t="shared" si="715"/>
        <v>0</v>
      </c>
      <c r="T547" s="206">
        <f t="shared" si="695"/>
        <v>78.714285714285722</v>
      </c>
      <c r="U547" s="207">
        <f t="shared" si="693"/>
        <v>1.2857142857142858</v>
      </c>
      <c r="V547" s="26"/>
      <c r="W547" s="4" t="s">
        <v>111</v>
      </c>
      <c r="X547" s="177">
        <f>B552-X546</f>
        <v>433.00000000000006</v>
      </c>
      <c r="Y547" s="177">
        <f t="shared" ref="Y547:AQ547" si="716">C552-Y546</f>
        <v>12.428571428571427</v>
      </c>
      <c r="Z547" s="177">
        <f t="shared" si="716"/>
        <v>392.14285714285711</v>
      </c>
      <c r="AA547" s="177">
        <f t="shared" si="716"/>
        <v>2.7142857142857135</v>
      </c>
      <c r="AB547" s="177">
        <f t="shared" si="716"/>
        <v>43.000000000000014</v>
      </c>
      <c r="AC547" s="177">
        <f t="shared" si="716"/>
        <v>0.2857142857142857</v>
      </c>
      <c r="AD547" s="177">
        <f t="shared" si="716"/>
        <v>2.8571428571428559</v>
      </c>
      <c r="AE547" s="177">
        <f t="shared" si="716"/>
        <v>0</v>
      </c>
      <c r="AF547" s="177">
        <f t="shared" si="716"/>
        <v>0</v>
      </c>
      <c r="AG547" s="177">
        <f t="shared" si="716"/>
        <v>0</v>
      </c>
      <c r="AH547" s="177">
        <f t="shared" si="716"/>
        <v>0</v>
      </c>
      <c r="AI547" s="177">
        <f t="shared" si="716"/>
        <v>0</v>
      </c>
      <c r="AJ547" s="177">
        <f t="shared" si="716"/>
        <v>0</v>
      </c>
      <c r="AK547" s="177">
        <f t="shared" si="716"/>
        <v>0</v>
      </c>
      <c r="AL547" s="177">
        <f t="shared" si="716"/>
        <v>0</v>
      </c>
      <c r="AM547" s="177">
        <f t="shared" si="716"/>
        <v>0</v>
      </c>
      <c r="AN547" s="177">
        <f t="shared" si="716"/>
        <v>0</v>
      </c>
      <c r="AO547" s="177">
        <f t="shared" si="716"/>
        <v>0</v>
      </c>
      <c r="AP547" s="177">
        <f t="shared" si="716"/>
        <v>871</v>
      </c>
      <c r="AQ547" s="177">
        <f t="shared" si="716"/>
        <v>15.428571428571429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Y547"/>
      <c r="AZ547"/>
      <c r="BN547"/>
      <c r="BO547"/>
      <c r="BP547"/>
      <c r="BQ547"/>
      <c r="BR547"/>
      <c r="BS547"/>
      <c r="BT547"/>
      <c r="BU547"/>
      <c r="BV547"/>
      <c r="BW547"/>
      <c r="BX547"/>
      <c r="BY547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</row>
    <row r="548" spans="1:124" ht="13" x14ac:dyDescent="0.3">
      <c r="A548" s="27" t="s">
        <v>49</v>
      </c>
      <c r="B548" s="206">
        <f t="shared" ref="B548:S548" si="717">SUM(B28,B93,B158,B223,B288,B353,B418)/7</f>
        <v>22.714285714285715</v>
      </c>
      <c r="C548" s="207">
        <f t="shared" si="717"/>
        <v>0.7142857142857143</v>
      </c>
      <c r="D548" s="206">
        <f t="shared" si="717"/>
        <v>23</v>
      </c>
      <c r="E548" s="207">
        <f t="shared" si="717"/>
        <v>0.14285714285714285</v>
      </c>
      <c r="F548" s="206">
        <f t="shared" si="717"/>
        <v>3.1428571428571428</v>
      </c>
      <c r="G548" s="207">
        <f t="shared" si="717"/>
        <v>0.14285714285714285</v>
      </c>
      <c r="H548" s="206">
        <f t="shared" si="717"/>
        <v>0.2857142857142857</v>
      </c>
      <c r="I548" s="207">
        <f t="shared" si="717"/>
        <v>0</v>
      </c>
      <c r="J548" s="206">
        <f t="shared" si="717"/>
        <v>0</v>
      </c>
      <c r="K548" s="207">
        <f t="shared" si="717"/>
        <v>0</v>
      </c>
      <c r="L548" s="206">
        <f t="shared" si="717"/>
        <v>0</v>
      </c>
      <c r="M548" s="207">
        <f t="shared" si="717"/>
        <v>0</v>
      </c>
      <c r="N548" s="206">
        <f t="shared" si="717"/>
        <v>0</v>
      </c>
      <c r="O548" s="207">
        <f t="shared" si="717"/>
        <v>0</v>
      </c>
      <c r="P548" s="206">
        <f t="shared" si="717"/>
        <v>0</v>
      </c>
      <c r="Q548" s="207">
        <f t="shared" si="717"/>
        <v>0</v>
      </c>
      <c r="R548" s="206">
        <f t="shared" si="717"/>
        <v>0</v>
      </c>
      <c r="S548" s="207">
        <f t="shared" si="717"/>
        <v>0</v>
      </c>
      <c r="T548" s="206">
        <f t="shared" si="695"/>
        <v>49.142857142857146</v>
      </c>
      <c r="U548" s="207">
        <f t="shared" si="693"/>
        <v>1</v>
      </c>
      <c r="V548" s="26"/>
      <c r="W548" s="4"/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Y548"/>
      <c r="AZ548"/>
      <c r="BN548"/>
      <c r="BO548"/>
      <c r="BP548"/>
      <c r="BQ548"/>
      <c r="BR548"/>
      <c r="BS548"/>
      <c r="BT548"/>
      <c r="BU548"/>
      <c r="BV548"/>
      <c r="BW548"/>
      <c r="BX548"/>
      <c r="BY548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</row>
    <row r="549" spans="1:124" ht="13" x14ac:dyDescent="0.3">
      <c r="A549" s="27" t="s">
        <v>50</v>
      </c>
      <c r="B549" s="206">
        <f t="shared" ref="B549:S549" si="718">SUM(B29,B94,B159,B224,B289,B354,B419)/7</f>
        <v>11.428571428571429</v>
      </c>
      <c r="C549" s="207">
        <f t="shared" si="718"/>
        <v>0.42857142857142855</v>
      </c>
      <c r="D549" s="206">
        <f t="shared" si="718"/>
        <v>13.714285714285714</v>
      </c>
      <c r="E549" s="207">
        <f t="shared" si="718"/>
        <v>0.14285714285714285</v>
      </c>
      <c r="F549" s="206">
        <f t="shared" si="718"/>
        <v>3.1428571428571428</v>
      </c>
      <c r="G549" s="207">
        <f t="shared" si="718"/>
        <v>0</v>
      </c>
      <c r="H549" s="206">
        <f t="shared" si="718"/>
        <v>0</v>
      </c>
      <c r="I549" s="207">
        <f t="shared" si="718"/>
        <v>0</v>
      </c>
      <c r="J549" s="206">
        <f t="shared" si="718"/>
        <v>0</v>
      </c>
      <c r="K549" s="207">
        <f t="shared" si="718"/>
        <v>0</v>
      </c>
      <c r="L549" s="206">
        <f t="shared" si="718"/>
        <v>0</v>
      </c>
      <c r="M549" s="207">
        <f t="shared" si="718"/>
        <v>0</v>
      </c>
      <c r="N549" s="206">
        <f t="shared" si="718"/>
        <v>0</v>
      </c>
      <c r="O549" s="207">
        <f t="shared" si="718"/>
        <v>0</v>
      </c>
      <c r="P549" s="206">
        <f t="shared" si="718"/>
        <v>0</v>
      </c>
      <c r="Q549" s="207">
        <f t="shared" si="718"/>
        <v>0</v>
      </c>
      <c r="R549" s="206">
        <f t="shared" si="718"/>
        <v>0</v>
      </c>
      <c r="S549" s="207">
        <f t="shared" si="718"/>
        <v>0</v>
      </c>
      <c r="T549" s="206">
        <f t="shared" si="695"/>
        <v>28.285714285714285</v>
      </c>
      <c r="U549" s="207">
        <f t="shared" si="693"/>
        <v>0.5714285714285714</v>
      </c>
      <c r="V549" s="26"/>
      <c r="W549" s="4" t="s">
        <v>126</v>
      </c>
      <c r="X549" s="177">
        <f>X546-Y546</f>
        <v>46.000000000000007</v>
      </c>
      <c r="Y549" s="177">
        <f>Z546-AA546</f>
        <v>45.857142857142854</v>
      </c>
      <c r="Z549" s="177">
        <f>AB546-AC546</f>
        <v>8.5714285714285712</v>
      </c>
      <c r="AA549" s="177">
        <f>AD546-AE546</f>
        <v>1</v>
      </c>
      <c r="AB549" s="177">
        <f>AF546-AG546</f>
        <v>0.14285714285714285</v>
      </c>
      <c r="AC549" s="177">
        <f>AH546-AI546</f>
        <v>0</v>
      </c>
      <c r="AD549" s="177">
        <f>AJ546-AK546</f>
        <v>0</v>
      </c>
      <c r="AE549" s="177">
        <f>AL546-AM546</f>
        <v>0</v>
      </c>
      <c r="AF549" s="177">
        <f>AN546-AO546</f>
        <v>0</v>
      </c>
      <c r="AG549">
        <v>0</v>
      </c>
      <c r="AH549" s="177">
        <f>SUM(X549:AF549)</f>
        <v>101.57142857142857</v>
      </c>
      <c r="AI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Y549"/>
      <c r="AZ549"/>
      <c r="BN549"/>
      <c r="BO549"/>
      <c r="BP549"/>
      <c r="BQ549"/>
      <c r="BR549"/>
      <c r="BS549"/>
      <c r="BT549"/>
      <c r="BU549"/>
      <c r="BV549"/>
      <c r="BW549"/>
      <c r="BX549"/>
      <c r="BY549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</row>
    <row r="550" spans="1:124" ht="13" x14ac:dyDescent="0.3">
      <c r="A550" s="27" t="s">
        <v>51</v>
      </c>
      <c r="B550" s="206">
        <f t="shared" ref="B550:S550" si="719">SUM(B30,B95,B160,B225,B290,B355,B420)/7</f>
        <v>9</v>
      </c>
      <c r="C550" s="207">
        <f t="shared" si="719"/>
        <v>0.14285714285714285</v>
      </c>
      <c r="D550" s="206">
        <f t="shared" si="719"/>
        <v>10</v>
      </c>
      <c r="E550" s="207">
        <f t="shared" si="719"/>
        <v>0.14285714285714285</v>
      </c>
      <c r="F550" s="206">
        <f t="shared" si="719"/>
        <v>1.1428571428571428</v>
      </c>
      <c r="G550" s="207">
        <f t="shared" si="719"/>
        <v>0</v>
      </c>
      <c r="H550" s="206">
        <f t="shared" si="719"/>
        <v>0.42857142857142855</v>
      </c>
      <c r="I550" s="207">
        <f t="shared" si="719"/>
        <v>0</v>
      </c>
      <c r="J550" s="206">
        <f t="shared" si="719"/>
        <v>0.14285714285714285</v>
      </c>
      <c r="K550" s="207">
        <f t="shared" si="719"/>
        <v>0</v>
      </c>
      <c r="L550" s="206">
        <f t="shared" si="719"/>
        <v>0</v>
      </c>
      <c r="M550" s="207">
        <f t="shared" si="719"/>
        <v>0</v>
      </c>
      <c r="N550" s="206">
        <f t="shared" si="719"/>
        <v>0</v>
      </c>
      <c r="O550" s="207">
        <f t="shared" si="719"/>
        <v>0</v>
      </c>
      <c r="P550" s="206">
        <f t="shared" si="719"/>
        <v>0</v>
      </c>
      <c r="Q550" s="207">
        <f t="shared" si="719"/>
        <v>0</v>
      </c>
      <c r="R550" s="206">
        <f t="shared" si="719"/>
        <v>0</v>
      </c>
      <c r="S550" s="207">
        <f t="shared" si="719"/>
        <v>0</v>
      </c>
      <c r="T550" s="206">
        <f t="shared" si="695"/>
        <v>20.714285714285712</v>
      </c>
      <c r="U550" s="207">
        <f t="shared" si="693"/>
        <v>0.2857142857142857</v>
      </c>
      <c r="V550" s="26"/>
      <c r="W550" s="4" t="s">
        <v>127</v>
      </c>
      <c r="X550" s="177">
        <f>X547-Y547</f>
        <v>420.57142857142861</v>
      </c>
      <c r="Y550" s="177">
        <f>Z547-AA547</f>
        <v>389.42857142857139</v>
      </c>
      <c r="Z550" s="177">
        <f>AB547-AC547</f>
        <v>42.71428571428573</v>
      </c>
      <c r="AA550" s="177">
        <f>AD547-AE547</f>
        <v>2.8571428571428559</v>
      </c>
      <c r="AB550" s="177">
        <f>AF547-AG547</f>
        <v>0</v>
      </c>
      <c r="AC550" s="177">
        <f>AH547-AI547</f>
        <v>0</v>
      </c>
      <c r="AD550" s="177">
        <f>AJ547-AK547</f>
        <v>0</v>
      </c>
      <c r="AE550" s="177">
        <f>AL547-AM547</f>
        <v>0</v>
      </c>
      <c r="AF550" s="177">
        <f>AN547-AO547</f>
        <v>0</v>
      </c>
      <c r="AG550">
        <v>1</v>
      </c>
      <c r="AH550" s="177">
        <f>SUM(X550:AF550)</f>
        <v>855.57142857142867</v>
      </c>
      <c r="AI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Y550"/>
      <c r="AZ550"/>
      <c r="BN550"/>
      <c r="BO550"/>
      <c r="BP550"/>
      <c r="BQ550"/>
      <c r="BR550"/>
      <c r="BS550"/>
      <c r="BT550"/>
      <c r="BU550"/>
      <c r="BV550"/>
      <c r="BW550"/>
      <c r="BX550"/>
      <c r="BY550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</row>
    <row r="551" spans="1:124" ht="13.5" thickBot="1" x14ac:dyDescent="0.35">
      <c r="A551" s="18" t="s">
        <v>52</v>
      </c>
      <c r="B551" s="206">
        <f t="shared" ref="B551:S551" si="720">SUM(B31,B96,B161,B226,B291,B356,B421)/7</f>
        <v>7.1428571428571432</v>
      </c>
      <c r="C551" s="207">
        <f t="shared" si="720"/>
        <v>0.2857142857142857</v>
      </c>
      <c r="D551" s="206">
        <f t="shared" si="720"/>
        <v>6.5714285714285712</v>
      </c>
      <c r="E551" s="207">
        <f t="shared" si="720"/>
        <v>0</v>
      </c>
      <c r="F551" s="206">
        <f t="shared" si="720"/>
        <v>1.4285714285714286</v>
      </c>
      <c r="G551" s="207">
        <f t="shared" si="720"/>
        <v>0</v>
      </c>
      <c r="H551" s="206">
        <f t="shared" si="720"/>
        <v>0</v>
      </c>
      <c r="I551" s="207">
        <f t="shared" si="720"/>
        <v>0</v>
      </c>
      <c r="J551" s="206">
        <f t="shared" si="720"/>
        <v>0</v>
      </c>
      <c r="K551" s="207">
        <f t="shared" si="720"/>
        <v>0</v>
      </c>
      <c r="L551" s="206">
        <f t="shared" si="720"/>
        <v>0</v>
      </c>
      <c r="M551" s="207">
        <f t="shared" si="720"/>
        <v>0</v>
      </c>
      <c r="N551" s="206">
        <f t="shared" si="720"/>
        <v>0</v>
      </c>
      <c r="O551" s="207">
        <f t="shared" si="720"/>
        <v>0</v>
      </c>
      <c r="P551" s="206">
        <f t="shared" si="720"/>
        <v>0</v>
      </c>
      <c r="Q551" s="207">
        <f t="shared" si="720"/>
        <v>0</v>
      </c>
      <c r="R551" s="206">
        <f t="shared" si="720"/>
        <v>0</v>
      </c>
      <c r="S551" s="207">
        <f t="shared" si="720"/>
        <v>0</v>
      </c>
      <c r="T551" s="206">
        <f t="shared" si="695"/>
        <v>15.142857142857144</v>
      </c>
      <c r="U551" s="207">
        <f t="shared" si="693"/>
        <v>0.2857142857142857</v>
      </c>
      <c r="V551" s="26"/>
      <c r="W551" s="4"/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Y551"/>
      <c r="AZ551"/>
      <c r="BN551"/>
      <c r="BO551"/>
      <c r="BP551"/>
      <c r="BQ551"/>
      <c r="BR551"/>
      <c r="BS551"/>
      <c r="BT551"/>
      <c r="BU551"/>
      <c r="BV551"/>
      <c r="BW551"/>
      <c r="BX551"/>
      <c r="BY551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</row>
    <row r="552" spans="1:124" ht="14" thickTop="1" thickBot="1" x14ac:dyDescent="0.35">
      <c r="A552" s="25" t="s">
        <v>53</v>
      </c>
      <c r="B552" s="196">
        <f>SUM(B528:B551)</f>
        <v>480.28571428571433</v>
      </c>
      <c r="C552" s="202">
        <f t="shared" ref="C552:U552" si="721">SUM(C528:C551)</f>
        <v>13.714285714285714</v>
      </c>
      <c r="D552" s="196">
        <f t="shared" si="721"/>
        <v>438.28571428571428</v>
      </c>
      <c r="E552" s="202">
        <f t="shared" si="721"/>
        <v>2.9999999999999991</v>
      </c>
      <c r="F552" s="196">
        <f t="shared" si="721"/>
        <v>51.571428571428584</v>
      </c>
      <c r="G552" s="202">
        <f t="shared" si="721"/>
        <v>0.2857142857142857</v>
      </c>
      <c r="H552" s="196">
        <f t="shared" si="721"/>
        <v>3.8571428571428559</v>
      </c>
      <c r="I552" s="202">
        <f t="shared" si="721"/>
        <v>0</v>
      </c>
      <c r="J552" s="196">
        <f t="shared" si="721"/>
        <v>0.14285714285714285</v>
      </c>
      <c r="K552" s="202">
        <f t="shared" si="721"/>
        <v>0</v>
      </c>
      <c r="L552" s="196">
        <f t="shared" si="721"/>
        <v>0</v>
      </c>
      <c r="M552" s="202">
        <f t="shared" si="721"/>
        <v>0</v>
      </c>
      <c r="N552" s="196">
        <f t="shared" si="721"/>
        <v>0</v>
      </c>
      <c r="O552" s="202">
        <f t="shared" si="721"/>
        <v>0</v>
      </c>
      <c r="P552" s="196">
        <f t="shared" si="721"/>
        <v>0</v>
      </c>
      <c r="Q552" s="202">
        <f t="shared" si="721"/>
        <v>0</v>
      </c>
      <c r="R552" s="196">
        <f t="shared" si="721"/>
        <v>0</v>
      </c>
      <c r="S552" s="202">
        <f t="shared" si="721"/>
        <v>0</v>
      </c>
      <c r="T552" s="196">
        <f>SUM(T528:T551)</f>
        <v>974.14285714285711</v>
      </c>
      <c r="U552" s="202">
        <f t="shared" si="721"/>
        <v>17</v>
      </c>
      <c r="V552" s="26"/>
      <c r="W552" s="4"/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Y552"/>
      <c r="AZ552"/>
      <c r="BN552"/>
      <c r="BO552"/>
      <c r="BP552"/>
      <c r="BQ552"/>
      <c r="BR552"/>
      <c r="BS552"/>
      <c r="BT552"/>
      <c r="BU552"/>
      <c r="BV552"/>
      <c r="BW552"/>
      <c r="BX552"/>
      <c r="BY55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</row>
    <row r="553" spans="1:124" ht="13.5" thickTop="1" x14ac:dyDescent="0.3">
      <c r="A553" s="27" t="s">
        <v>125</v>
      </c>
      <c r="B553" s="197">
        <f>B552/T552</f>
        <v>0.49303416923302545</v>
      </c>
      <c r="C553" s="203">
        <f>C552/T552</f>
        <v>1.4078310602727672E-2</v>
      </c>
      <c r="D553" s="197">
        <f>D552/T552</f>
        <v>0.4499193430121719</v>
      </c>
      <c r="E553" s="203">
        <f>E552/T552</f>
        <v>3.0796304443466774E-3</v>
      </c>
      <c r="F553" s="197">
        <f>F552/T552</f>
        <v>5.2940313829007199E-2</v>
      </c>
      <c r="G553" s="203">
        <f>G552/T552</f>
        <v>2.9329813755682649E-4</v>
      </c>
      <c r="H553" s="197">
        <f>H552/T552</f>
        <v>3.9595248570171568E-3</v>
      </c>
      <c r="I553" s="203">
        <f>I552/T552</f>
        <v>0</v>
      </c>
      <c r="J553" s="197">
        <f>J552/T552</f>
        <v>1.4664906877841325E-4</v>
      </c>
      <c r="K553" s="203">
        <f>K552/T552</f>
        <v>0</v>
      </c>
      <c r="L553" s="197">
        <f>L552/T552</f>
        <v>0</v>
      </c>
      <c r="M553" s="203">
        <f>M552/T552</f>
        <v>0</v>
      </c>
      <c r="N553" s="197">
        <f>N552/T552</f>
        <v>0</v>
      </c>
      <c r="O553" s="203">
        <f>O552/T552</f>
        <v>0</v>
      </c>
      <c r="P553" s="197">
        <f>P552/T552</f>
        <v>0</v>
      </c>
      <c r="Q553" s="203">
        <f>Q552/T552</f>
        <v>0</v>
      </c>
      <c r="R553" s="197">
        <f>R552/T552</f>
        <v>0</v>
      </c>
      <c r="S553" s="203">
        <f>S552/T552</f>
        <v>0</v>
      </c>
      <c r="T553" s="197">
        <f>100%</f>
        <v>1</v>
      </c>
      <c r="U553" s="203">
        <f>U552/T552</f>
        <v>1.7451239184631179E-2</v>
      </c>
      <c r="V553" s="26"/>
      <c r="W553" s="4"/>
      <c r="X553"/>
      <c r="Y553"/>
      <c r="Z553"/>
      <c r="AA553"/>
      <c r="AB553"/>
      <c r="AC553"/>
      <c r="AD553"/>
      <c r="AE553"/>
      <c r="AF553"/>
      <c r="AG553"/>
      <c r="AH553"/>
      <c r="AI553"/>
      <c r="AL553"/>
      <c r="AM553"/>
      <c r="AN553"/>
      <c r="AO553"/>
      <c r="AP553"/>
      <c r="AQ553"/>
      <c r="AR553"/>
      <c r="AS553"/>
      <c r="AT553"/>
      <c r="AU553"/>
      <c r="AV553"/>
      <c r="AW553"/>
      <c r="AY553"/>
      <c r="AZ553"/>
      <c r="BN553"/>
      <c r="BO553"/>
      <c r="BP553"/>
      <c r="BQ553"/>
      <c r="BR553"/>
      <c r="BS553"/>
      <c r="BT553"/>
      <c r="BU553"/>
      <c r="BV553"/>
      <c r="BW553"/>
      <c r="BX553"/>
      <c r="BY553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</row>
    <row r="554" spans="1:124" ht="13" x14ac:dyDescent="0.3">
      <c r="A554" s="119" t="s">
        <v>111</v>
      </c>
      <c r="B554" s="208">
        <f t="shared" ref="B554:U554" si="722">SUM(B534:B548)</f>
        <v>433</v>
      </c>
      <c r="C554" s="209">
        <f t="shared" si="722"/>
        <v>12.428571428571427</v>
      </c>
      <c r="D554" s="208">
        <f t="shared" si="722"/>
        <v>392.14285714285711</v>
      </c>
      <c r="E554" s="209">
        <f t="shared" si="722"/>
        <v>2.7142857142857135</v>
      </c>
      <c r="F554" s="208">
        <f t="shared" si="722"/>
        <v>43</v>
      </c>
      <c r="G554" s="209">
        <f t="shared" si="722"/>
        <v>0.2857142857142857</v>
      </c>
      <c r="H554" s="208">
        <f t="shared" si="722"/>
        <v>2.8571428571428568</v>
      </c>
      <c r="I554" s="209">
        <f t="shared" si="722"/>
        <v>0</v>
      </c>
      <c r="J554" s="208">
        <f t="shared" si="722"/>
        <v>0</v>
      </c>
      <c r="K554" s="209">
        <f t="shared" si="722"/>
        <v>0</v>
      </c>
      <c r="L554" s="208">
        <f t="shared" si="722"/>
        <v>0</v>
      </c>
      <c r="M554" s="209">
        <f t="shared" si="722"/>
        <v>0</v>
      </c>
      <c r="N554" s="208">
        <f t="shared" si="722"/>
        <v>0</v>
      </c>
      <c r="O554" s="209">
        <f t="shared" si="722"/>
        <v>0</v>
      </c>
      <c r="P554" s="208">
        <f t="shared" si="722"/>
        <v>0</v>
      </c>
      <c r="Q554" s="209">
        <f t="shared" si="722"/>
        <v>0</v>
      </c>
      <c r="R554" s="208">
        <f t="shared" si="722"/>
        <v>0</v>
      </c>
      <c r="S554" s="209">
        <f t="shared" si="722"/>
        <v>0</v>
      </c>
      <c r="T554" s="208">
        <f t="shared" si="722"/>
        <v>871</v>
      </c>
      <c r="U554" s="209">
        <f t="shared" si="722"/>
        <v>15.428571428571427</v>
      </c>
      <c r="V554" s="26"/>
      <c r="W554" s="4"/>
      <c r="X554" s="178" t="s">
        <v>128</v>
      </c>
      <c r="Y554" s="176">
        <f>(X546*15+Z546*35+AB546*45+AD546*55+AF546*65+AH546*75+AJ546*85+AL546*95+AN546*125)/AP546</f>
        <v>26.897506925207761</v>
      </c>
      <c r="Z554" s="176">
        <f>(Y546*15+AA546*35+AC546*45+AE546*55+AG546*65+AI546*75+AK546*85+AM546*95+AO546*125)/AQ546</f>
        <v>18.63636363636364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Y554"/>
      <c r="AZ554"/>
      <c r="BN554"/>
      <c r="BO554"/>
      <c r="BP554"/>
      <c r="BQ554"/>
      <c r="BR554"/>
      <c r="BS554"/>
      <c r="BT554"/>
      <c r="BU554"/>
      <c r="BV554"/>
      <c r="BW554"/>
      <c r="BX554"/>
      <c r="BY554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</row>
    <row r="555" spans="1:124" ht="13.5" thickBot="1" x14ac:dyDescent="0.35">
      <c r="A555" s="120" t="s">
        <v>112</v>
      </c>
      <c r="B555" s="199">
        <f t="shared" ref="B555:U555" si="723">B552-B554</f>
        <v>47.285714285714334</v>
      </c>
      <c r="C555" s="205">
        <f t="shared" si="723"/>
        <v>1.2857142857142865</v>
      </c>
      <c r="D555" s="199">
        <f t="shared" si="723"/>
        <v>46.142857142857167</v>
      </c>
      <c r="E555" s="205">
        <f t="shared" si="723"/>
        <v>0.28571428571428559</v>
      </c>
      <c r="F555" s="199">
        <f t="shared" si="723"/>
        <v>8.5714285714285836</v>
      </c>
      <c r="G555" s="205">
        <f t="shared" si="723"/>
        <v>0</v>
      </c>
      <c r="H555" s="199">
        <f t="shared" si="723"/>
        <v>0.99999999999999911</v>
      </c>
      <c r="I555" s="205">
        <f t="shared" si="723"/>
        <v>0</v>
      </c>
      <c r="J555" s="199">
        <f t="shared" si="723"/>
        <v>0.14285714285714285</v>
      </c>
      <c r="K555" s="205">
        <f t="shared" si="723"/>
        <v>0</v>
      </c>
      <c r="L555" s="199">
        <f t="shared" si="723"/>
        <v>0</v>
      </c>
      <c r="M555" s="205">
        <f t="shared" si="723"/>
        <v>0</v>
      </c>
      <c r="N555" s="199">
        <f t="shared" si="723"/>
        <v>0</v>
      </c>
      <c r="O555" s="205">
        <f t="shared" si="723"/>
        <v>0</v>
      </c>
      <c r="P555" s="199">
        <f t="shared" si="723"/>
        <v>0</v>
      </c>
      <c r="Q555" s="205">
        <f t="shared" si="723"/>
        <v>0</v>
      </c>
      <c r="R555" s="199">
        <f t="shared" si="723"/>
        <v>0</v>
      </c>
      <c r="S555" s="205">
        <f t="shared" si="723"/>
        <v>0</v>
      </c>
      <c r="T555" s="199">
        <f t="shared" si="723"/>
        <v>103.14285714285711</v>
      </c>
      <c r="U555" s="205">
        <f t="shared" si="723"/>
        <v>1.571428571428573</v>
      </c>
      <c r="V555" s="26"/>
      <c r="W555" s="4"/>
      <c r="X555">
        <v>0</v>
      </c>
      <c r="Y555" s="176">
        <f>(X547*15+Z547*35+AB547*45+AD547*55+AF547*65+AH547*75+AJ547*85+AL547*95+AN547*125)/AP547</f>
        <v>25.616696736099723</v>
      </c>
      <c r="Z555" s="176">
        <f>(Y547*15+AA547*35+AC547*45+AE547*55+AG547*65+AI547*75+AK547*85+AM547*95+AO547*125)/AQ547</f>
        <v>19.074074074074069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Y555"/>
      <c r="AZ555"/>
      <c r="BN555"/>
      <c r="BO555"/>
      <c r="BP555"/>
      <c r="BQ555"/>
      <c r="BR555"/>
      <c r="BS555"/>
      <c r="BT555"/>
      <c r="BU555"/>
      <c r="BV555"/>
      <c r="BW555"/>
      <c r="BX555"/>
      <c r="BY555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1:124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f>T552-U552</f>
        <v>957.14285714285711</v>
      </c>
      <c r="J556" s="56"/>
      <c r="K556" s="53"/>
      <c r="L556" s="60" t="s">
        <v>56</v>
      </c>
      <c r="M556" s="82">
        <f>U552</f>
        <v>17</v>
      </c>
      <c r="N556" s="58"/>
      <c r="O556" s="47"/>
      <c r="P556" s="51"/>
      <c r="Q556" s="48"/>
      <c r="R556" s="49" t="s">
        <v>57</v>
      </c>
      <c r="S556" s="49"/>
      <c r="T556" s="63">
        <f>I556+M556*2</f>
        <v>991.14285714285711</v>
      </c>
      <c r="U556" s="50"/>
      <c r="V556" s="26"/>
      <c r="W556" s="4"/>
      <c r="X556">
        <v>0</v>
      </c>
      <c r="Y556" s="176"/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Y556"/>
      <c r="AZ556"/>
      <c r="BN556"/>
      <c r="BO556"/>
      <c r="BP556"/>
      <c r="BQ556"/>
      <c r="BR556"/>
      <c r="BS556"/>
      <c r="BT556"/>
      <c r="BU556"/>
      <c r="BV556"/>
      <c r="BW556"/>
      <c r="BX556"/>
      <c r="BY556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1:124" ht="13.5" thickTop="1" x14ac:dyDescent="0.3">
      <c r="A557" s="32" t="s">
        <v>58</v>
      </c>
      <c r="B557" s="33"/>
      <c r="C557" s="33"/>
      <c r="D557" s="34" t="s">
        <v>59</v>
      </c>
      <c r="E557" s="176">
        <f>(B552*15+D552*35+F552*45+H552*55+J552*65+L552*75+N552*85+P552*95+R552*125)/T552</f>
        <v>25.75230972283326</v>
      </c>
      <c r="F557" s="32" t="s">
        <v>60</v>
      </c>
      <c r="G557" s="36"/>
      <c r="H557" s="34" t="s">
        <v>61</v>
      </c>
      <c r="I557" s="176">
        <f>(C552*15+E552*35+G552*45+I552*55+K552*65+M552*75+O552*85+Q552*95+S552*125)/U552</f>
        <v>19.033613445378148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6"/>
      <c r="W557" s="121"/>
      <c r="X557" s="178" t="s">
        <v>129</v>
      </c>
      <c r="Y557" s="176">
        <f>(X549*15+Y549*35+Z549*45+AA549*55+AB549*65+AC549*75+AD549*85+AE549*95+AF549*125)/AH549</f>
        <v>27.025316455696203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Y557"/>
      <c r="AZ557"/>
      <c r="BN557"/>
      <c r="BO557"/>
      <c r="BP557"/>
      <c r="BQ557"/>
      <c r="BR557"/>
      <c r="BS557"/>
      <c r="BT557"/>
      <c r="BU557"/>
      <c r="BV557"/>
      <c r="BW557"/>
      <c r="BX557"/>
      <c r="BY557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1:124" ht="7.9" customHeight="1" x14ac:dyDescent="0.3">
      <c r="E558" s="122">
        <f>(B554*15+D554*35+F554*45+H554*55+J554*65+L554*75+N554*85+P554*95+R554*125)/T554</f>
        <v>25.616696736099723</v>
      </c>
      <c r="F558" s="123"/>
      <c r="G558" s="123"/>
      <c r="H558" s="123"/>
      <c r="I558" s="122">
        <f>(C554*15+E554*35+G554*45+I554*55+K554*65+M554*75+O554*85+Q554*95+S554*125)/U554</f>
        <v>19.074074074074073</v>
      </c>
      <c r="V558" s="26"/>
      <c r="W558" s="121"/>
      <c r="X558" s="178" t="s">
        <v>130</v>
      </c>
      <c r="Y558" s="176">
        <f>(X550*15+Y550*35+Z550*45+AA550*55+AB550*65+AC550*75+AD550*85+AE550*95+AF550*125)/AH550</f>
        <v>25.734680247119719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Y558"/>
      <c r="AZ558"/>
      <c r="BN558"/>
      <c r="BO558"/>
      <c r="BP558"/>
      <c r="BQ558"/>
      <c r="BR558"/>
      <c r="BS558"/>
      <c r="BT558"/>
      <c r="BU558"/>
      <c r="BV558"/>
      <c r="BW558"/>
      <c r="BX558"/>
      <c r="BY558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1:124" ht="13" x14ac:dyDescent="0.3">
      <c r="E559" s="122">
        <f>(B555*15+D555*35+F555*45+H555*55+J555*65+L555*75+N555*85+P555*95+R555*125)/T555</f>
        <v>26.897506925207786</v>
      </c>
      <c r="F559" s="123"/>
      <c r="G559" s="123"/>
      <c r="H559" s="123"/>
      <c r="I559" s="122">
        <f>(C555*15+E555*35+G555*45+I555*55+K555*65+M555*75+O555*85+Q555*95+S555*125)/U555</f>
        <v>18.636363636363626</v>
      </c>
      <c r="V559" s="26"/>
      <c r="W559" s="4"/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Y559"/>
      <c r="AZ559"/>
      <c r="BN559"/>
      <c r="BO559"/>
      <c r="BP559"/>
      <c r="BQ559"/>
      <c r="BR559"/>
      <c r="BS559"/>
      <c r="BT559"/>
      <c r="BU559"/>
      <c r="BV559"/>
      <c r="BW559"/>
      <c r="BX559"/>
      <c r="BY559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1:124" ht="13" x14ac:dyDescent="0.3">
      <c r="V560" s="26"/>
      <c r="W560" s="4"/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Y560"/>
      <c r="AZ560"/>
      <c r="BN560"/>
      <c r="BO560"/>
      <c r="BP560"/>
      <c r="BQ560"/>
      <c r="BR560"/>
      <c r="BS560"/>
      <c r="BT560"/>
      <c r="BU560"/>
      <c r="BV560"/>
      <c r="BW560"/>
      <c r="BX560"/>
      <c r="BY560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22:124" ht="13" x14ac:dyDescent="0.3">
      <c r="V561" s="26"/>
      <c r="W561" s="4"/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Y561"/>
      <c r="AZ561"/>
      <c r="BN561"/>
      <c r="BO561"/>
      <c r="BP561"/>
      <c r="BQ561"/>
      <c r="BR561"/>
      <c r="BS561"/>
      <c r="BT561"/>
      <c r="BU561"/>
      <c r="BV561"/>
      <c r="BW561"/>
      <c r="BX561"/>
      <c r="BY561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22:124" ht="13" x14ac:dyDescent="0.3">
      <c r="V562" s="26"/>
      <c r="W562" s="4"/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Y562"/>
      <c r="AZ562"/>
      <c r="BN562"/>
      <c r="BO562"/>
      <c r="BP562"/>
      <c r="BQ562"/>
      <c r="BR562"/>
      <c r="BS562"/>
      <c r="BT562"/>
      <c r="BU562"/>
      <c r="BV562"/>
      <c r="BW562"/>
      <c r="BX562"/>
      <c r="BY56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22:124" ht="13" x14ac:dyDescent="0.3">
      <c r="V563" s="26"/>
      <c r="W563" s="4"/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Y563"/>
      <c r="AZ563"/>
      <c r="BN563"/>
      <c r="BO563"/>
      <c r="BP563"/>
      <c r="BQ563"/>
      <c r="BR563"/>
      <c r="BS563"/>
      <c r="BT563"/>
      <c r="BU563"/>
      <c r="BV563"/>
      <c r="BW563"/>
      <c r="BX563"/>
      <c r="BY563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</row>
    <row r="564" spans="22:124" ht="13" x14ac:dyDescent="0.3">
      <c r="V564" s="26"/>
      <c r="W564" s="4"/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Y564"/>
      <c r="AZ564"/>
      <c r="BN564"/>
      <c r="BO564"/>
      <c r="BP564"/>
      <c r="BQ564"/>
      <c r="BR564"/>
      <c r="BS564"/>
      <c r="BT564"/>
      <c r="BU564"/>
      <c r="BV564"/>
      <c r="BW564"/>
      <c r="BX564"/>
      <c r="BY564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</row>
    <row r="565" spans="22:124" ht="13" x14ac:dyDescent="0.3">
      <c r="V565" s="26"/>
      <c r="W565" s="4"/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Y565"/>
      <c r="AZ565"/>
      <c r="BN565"/>
      <c r="BO565"/>
      <c r="BP565"/>
      <c r="BQ565"/>
      <c r="BR565"/>
      <c r="BS565"/>
      <c r="BT565"/>
      <c r="BU565"/>
      <c r="BV565"/>
      <c r="BW565"/>
      <c r="BX565"/>
      <c r="BY565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</row>
    <row r="566" spans="22:124" ht="13" x14ac:dyDescent="0.3">
      <c r="V566" s="26"/>
      <c r="W566" s="4"/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Y566"/>
      <c r="AZ566"/>
      <c r="BN566"/>
      <c r="BO566"/>
      <c r="BP566"/>
      <c r="BQ566"/>
      <c r="BR566"/>
      <c r="BS566"/>
      <c r="BT566"/>
      <c r="BU566"/>
      <c r="BV566"/>
      <c r="BW566"/>
      <c r="BX566"/>
      <c r="BY566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</row>
    <row r="567" spans="22:124" ht="13" x14ac:dyDescent="0.3">
      <c r="V567" s="26"/>
      <c r="W567" s="4"/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Y567"/>
      <c r="AZ567"/>
      <c r="BN567"/>
      <c r="BO567"/>
      <c r="BP567"/>
      <c r="BQ567"/>
      <c r="BR567"/>
      <c r="BS567"/>
      <c r="BT567"/>
      <c r="BU567"/>
      <c r="BV567"/>
      <c r="BW567"/>
      <c r="BX567"/>
      <c r="BY567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</row>
    <row r="568" spans="22:124" ht="13" x14ac:dyDescent="0.3">
      <c r="V568" s="26"/>
      <c r="W568" s="4"/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Y568"/>
      <c r="AZ568"/>
      <c r="BN568"/>
      <c r="BO568"/>
      <c r="BP568"/>
      <c r="BQ568"/>
      <c r="BR568"/>
      <c r="BS568"/>
      <c r="BT568"/>
      <c r="BU568"/>
      <c r="BV568"/>
      <c r="BW568"/>
      <c r="BX568"/>
      <c r="BY568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</row>
    <row r="569" spans="22:124" ht="13" x14ac:dyDescent="0.3">
      <c r="V569" s="28"/>
      <c r="W569" s="4"/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Y569"/>
      <c r="AZ569"/>
      <c r="BN569"/>
      <c r="BO569"/>
      <c r="BP569"/>
      <c r="BQ569"/>
      <c r="BR569"/>
      <c r="BS569"/>
      <c r="BT569"/>
      <c r="BU569"/>
      <c r="BV569"/>
      <c r="BW569"/>
      <c r="BX569"/>
      <c r="BY569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</row>
    <row r="570" spans="22:124" ht="13" x14ac:dyDescent="0.3">
      <c r="V570" s="29"/>
      <c r="W570" s="4"/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Y570"/>
      <c r="AZ570"/>
      <c r="BN570"/>
      <c r="BO570"/>
      <c r="BP570"/>
      <c r="BQ570"/>
      <c r="BR570"/>
      <c r="BS570"/>
      <c r="BT570"/>
      <c r="BU570"/>
      <c r="BV570"/>
      <c r="BW570"/>
      <c r="BX570"/>
      <c r="BY570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</row>
    <row r="571" spans="22:124" ht="13" x14ac:dyDescent="0.3">
      <c r="V571" s="30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Y571"/>
      <c r="AZ571"/>
      <c r="BN571"/>
      <c r="BO571"/>
      <c r="BP571"/>
      <c r="BQ571"/>
      <c r="BR571"/>
      <c r="BS571"/>
      <c r="BT571"/>
      <c r="BU571"/>
      <c r="BV571"/>
      <c r="BW571"/>
      <c r="BX571"/>
      <c r="BY571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</row>
    <row r="572" spans="22:124" ht="13" x14ac:dyDescent="0.3">
      <c r="V572" s="31"/>
      <c r="AY572"/>
      <c r="AZ572"/>
      <c r="BN572"/>
      <c r="BO572"/>
      <c r="BP572"/>
      <c r="BQ572"/>
      <c r="BR572"/>
      <c r="BS572"/>
      <c r="BT572"/>
      <c r="BU572"/>
      <c r="BV572"/>
      <c r="BW572"/>
      <c r="BX572"/>
      <c r="BY57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</row>
    <row r="573" spans="22:124" ht="13" x14ac:dyDescent="0.3">
      <c r="V573" s="31"/>
      <c r="X573" s="2" t="s">
        <v>27</v>
      </c>
      <c r="AK573" s="2" t="s">
        <v>100</v>
      </c>
      <c r="AX573" s="2" t="s">
        <v>28</v>
      </c>
      <c r="AY573"/>
      <c r="AZ573"/>
      <c r="BN573"/>
      <c r="BO573"/>
      <c r="BP573"/>
      <c r="BQ573"/>
      <c r="BR573"/>
      <c r="BS573"/>
      <c r="BT573"/>
      <c r="BU573"/>
      <c r="BV573"/>
      <c r="BW573"/>
      <c r="BX573"/>
      <c r="BY573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</row>
    <row r="574" spans="22:124" ht="13" x14ac:dyDescent="0.3">
      <c r="X574" s="74">
        <f>B552</f>
        <v>480.28571428571433</v>
      </c>
      <c r="Y574" s="86">
        <v>20</v>
      </c>
      <c r="Z574" s="75">
        <f>X574*Y574</f>
        <v>9605.7142857142862</v>
      </c>
      <c r="AA574" s="75"/>
      <c r="AB574" s="87">
        <v>20</v>
      </c>
      <c r="AC574" s="75">
        <f>X587-SUM(X574:X582)</f>
        <v>-828.02142857142871</v>
      </c>
      <c r="AD574" s="75">
        <f>Y587-SUM(X574:X582)</f>
        <v>-487.07142857142861</v>
      </c>
      <c r="AE574" s="88">
        <f>Z587-SUM(X574:X582)</f>
        <v>-146.14285714285722</v>
      </c>
      <c r="AF574" s="89" t="s">
        <v>83</v>
      </c>
      <c r="AG574" s="90" t="s">
        <v>84</v>
      </c>
      <c r="AH574" s="90" t="s">
        <v>89</v>
      </c>
      <c r="AK574" s="74">
        <f>X574-AX574</f>
        <v>466.57142857142861</v>
      </c>
      <c r="AL574" s="86">
        <v>20</v>
      </c>
      <c r="AM574" s="75">
        <f>AK574*AL574</f>
        <v>9331.4285714285725</v>
      </c>
      <c r="AN574" s="75"/>
      <c r="AO574" s="87">
        <v>20</v>
      </c>
      <c r="AP574" s="75">
        <f>AK587-SUM(AK574:AK582)</f>
        <v>-813.57142857142867</v>
      </c>
      <c r="AQ574" s="75">
        <f>AL587-SUM(AK574:AK582)</f>
        <v>-478.57142857142861</v>
      </c>
      <c r="AR574" s="88">
        <f>AM587-SUM(AK574:AK582)</f>
        <v>-143.14285714285722</v>
      </c>
      <c r="AS574" s="89" t="s">
        <v>83</v>
      </c>
      <c r="AT574" s="90" t="s">
        <v>84</v>
      </c>
      <c r="AU574" s="90" t="s">
        <v>89</v>
      </c>
      <c r="AX574" s="74">
        <f>C552</f>
        <v>13.714285714285714</v>
      </c>
      <c r="AY574" s="86">
        <v>20</v>
      </c>
      <c r="AZ574" s="75">
        <f>AX574*AY574</f>
        <v>274.28571428571428</v>
      </c>
      <c r="BA574" s="75"/>
      <c r="BB574" s="87">
        <v>20</v>
      </c>
      <c r="BC574" s="75">
        <f>AX587-SUM(AX574:AX582)</f>
        <v>-14.449999999999998</v>
      </c>
      <c r="BD574" s="75">
        <f>AY587-SUM(AX574:AX582)</f>
        <v>-8.4999999999999982</v>
      </c>
      <c r="BE574" s="88">
        <f>AZ587-SUM(AX574:AX582)</f>
        <v>-2.9999999999999964</v>
      </c>
      <c r="BF574" s="89" t="s">
        <v>83</v>
      </c>
      <c r="BG574" s="90" t="s">
        <v>84</v>
      </c>
      <c r="BH574" s="90" t="s">
        <v>89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</row>
    <row r="575" spans="22:124" ht="13" x14ac:dyDescent="0.3">
      <c r="X575" s="76">
        <f>D552</f>
        <v>438.28571428571428</v>
      </c>
      <c r="Y575" s="1">
        <v>35</v>
      </c>
      <c r="Z575" s="77">
        <f t="shared" ref="Z575:Z582" si="724">Y575*X575</f>
        <v>15340</v>
      </c>
      <c r="AA575" s="77"/>
      <c r="AB575" s="2">
        <v>30</v>
      </c>
      <c r="AC575" s="77">
        <f>X587-SUM(X575:X582)</f>
        <v>-347.73571428571432</v>
      </c>
      <c r="AD575" s="77">
        <f>Y587-SUM(X575:X582)</f>
        <v>-6.7857142857142776</v>
      </c>
      <c r="AE575" s="91">
        <f>Z587-SUM(X575:X582)</f>
        <v>334.14285714285711</v>
      </c>
      <c r="AF575" s="164">
        <v>26</v>
      </c>
      <c r="AG575" s="164">
        <f>IF(SUM(AG576:AG582)&gt;0,0,IF(AD574&lt;0,AB574+(X574-AD575)/X574*10,0))</f>
        <v>0</v>
      </c>
      <c r="AH575" s="183">
        <f>IF(SUM(AH576:AH582)&gt;0,0,IF(AE574&lt;0,AB574+(X574-AE575)/X574*10,0))</f>
        <v>23.042831647828674</v>
      </c>
      <c r="AK575" s="74">
        <f t="shared" ref="AK575:AK582" si="725">X575-AX575</f>
        <v>435.28571428571428</v>
      </c>
      <c r="AL575" s="1">
        <v>35</v>
      </c>
      <c r="AM575" s="77">
        <f t="shared" ref="AM575:AM576" si="726">AL575*AK575</f>
        <v>15235</v>
      </c>
      <c r="AN575" s="77"/>
      <c r="AO575" s="2">
        <v>30</v>
      </c>
      <c r="AP575" s="77">
        <f>AK587-SUM(AK575:AK582)</f>
        <v>-347</v>
      </c>
      <c r="AQ575" s="77">
        <f>AL587-SUM(AK575:AK582)</f>
        <v>-11.999999999999943</v>
      </c>
      <c r="AR575" s="91">
        <f>AM587-SUM(AK575:AK582)</f>
        <v>323.42857142857144</v>
      </c>
      <c r="AS575" s="164">
        <v>26</v>
      </c>
      <c r="AT575" s="164">
        <f>IF(SUM(AT576:AT582)&gt;0,0,IF(AQ574&lt;0,AO574+(AK574-AQ575)/AK574*10,0))</f>
        <v>0</v>
      </c>
      <c r="AU575" s="183">
        <f>IF(SUM(AU576:AU582)&gt;0,0,IF(AR574&lt;0,AO574+(AK574-AR575)/AK574*10,0))</f>
        <v>23.067973055725659</v>
      </c>
      <c r="AX575" s="76">
        <f>E552</f>
        <v>2.9999999999999991</v>
      </c>
      <c r="AY575" s="1">
        <v>35</v>
      </c>
      <c r="AZ575" s="77">
        <f t="shared" ref="AZ575:AZ576" si="727">AY575*AX575</f>
        <v>104.99999999999997</v>
      </c>
      <c r="BA575" s="77"/>
      <c r="BB575" s="2">
        <v>30</v>
      </c>
      <c r="BC575" s="77">
        <f>AX587-SUM(AX575:AX582)</f>
        <v>-0.73571428571428532</v>
      </c>
      <c r="BD575" s="77">
        <f>AY587-SUM(AX575:AX582)</f>
        <v>5.2142857142857135</v>
      </c>
      <c r="BE575" s="91">
        <f>AZ587-SUM(AX575:AX582)</f>
        <v>10.714285714285715</v>
      </c>
      <c r="BF575" s="164">
        <v>26</v>
      </c>
      <c r="BG575" s="164">
        <f>IF(SUM(BG576:BG582)&gt;0,0,IF(BD574&lt;0,BB574+(AX574-BD575)/AX574*10,0))</f>
        <v>26.197916666666668</v>
      </c>
      <c r="BH575" s="183">
        <f>IF(SUM(BH576:BH582)&gt;0,0,IF(BE574&lt;0,BB574+(AX574-BE575)/AX574*10,0))</f>
        <v>22.1875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</row>
    <row r="576" spans="22:124" ht="13" x14ac:dyDescent="0.3">
      <c r="X576" s="76">
        <f>F552</f>
        <v>51.571428571428584</v>
      </c>
      <c r="Y576" s="1">
        <v>45</v>
      </c>
      <c r="Z576" s="77">
        <f t="shared" si="724"/>
        <v>2320.7142857142862</v>
      </c>
      <c r="AA576" s="77"/>
      <c r="AB576" s="2">
        <v>40</v>
      </c>
      <c r="AC576" s="77">
        <f>X587-SUM(X576:X582)</f>
        <v>90.549999999999983</v>
      </c>
      <c r="AD576" s="77">
        <f>Y587-SUM(X576:X582)</f>
        <v>431.5</v>
      </c>
      <c r="AE576" s="91">
        <f>Z587-SUM(X576:X582)</f>
        <v>772.42857142857144</v>
      </c>
      <c r="AF576" s="164">
        <f>IF(SUM(AF577:AF582)&gt;0,0,IF(AC575&lt;0,AB575+(X575-AC576)/X575*10,0))</f>
        <v>37.933996088657103</v>
      </c>
      <c r="AG576" s="164">
        <f>IF(SUM(AG577:AG582)&gt;0,0,IF(AD575&lt;0,AB575+(X575-AD576)/X575*10,0))</f>
        <v>30.154823989569753</v>
      </c>
      <c r="AH576" s="164">
        <f>IF(SUM(AH577:AH582)&gt;0,0,IF(AE575&lt;0,AB575+(X575-AE576)/X575*10,0))</f>
        <v>0</v>
      </c>
      <c r="AK576" s="74">
        <f t="shared" si="725"/>
        <v>51.285714285714299</v>
      </c>
      <c r="AL576" s="1">
        <v>45</v>
      </c>
      <c r="AM576" s="77">
        <f t="shared" si="726"/>
        <v>2307.8571428571436</v>
      </c>
      <c r="AN576" s="77"/>
      <c r="AO576" s="2">
        <v>40</v>
      </c>
      <c r="AP576" s="77">
        <f>AK587-SUM(AK576:AK582)</f>
        <v>88.285714285714278</v>
      </c>
      <c r="AQ576" s="77">
        <f>AL587-SUM(AK576:AK582)</f>
        <v>423.28571428571433</v>
      </c>
      <c r="AR576" s="91">
        <f>AM587-SUM(AK576:AK582)</f>
        <v>758.71428571428567</v>
      </c>
      <c r="AS576" s="164">
        <f>IF(SUM(AS577:AS582)&gt;0,0,IF(AP575&lt;0,AO575+(AK575-AP576)/AK575*10,0))</f>
        <v>37.971775516901872</v>
      </c>
      <c r="AT576" s="164">
        <f>IF(SUM(AT577:AT582)&gt;0,0,IF(AQ575&lt;0,AO575+(AK575-AQ576)/AK575*10,0))</f>
        <v>30.275680997702658</v>
      </c>
      <c r="AU576" s="164">
        <f>IF(SUM(AU577:AU582)&gt;0,0,IF(AR575&lt;0,AO575+(AK575-AR576)/AK575*10,0))</f>
        <v>0</v>
      </c>
      <c r="AX576" s="76">
        <f>G552</f>
        <v>0.2857142857142857</v>
      </c>
      <c r="AY576" s="1">
        <v>45</v>
      </c>
      <c r="AZ576" s="77">
        <f t="shared" si="727"/>
        <v>12.857142857142856</v>
      </c>
      <c r="BA576" s="77"/>
      <c r="BB576" s="2">
        <v>40</v>
      </c>
      <c r="BC576" s="77">
        <f>AX587-SUM(AX576:AX582)</f>
        <v>2.2642857142857138</v>
      </c>
      <c r="BD576" s="77">
        <f>AY587-SUM(AX576:AX582)</f>
        <v>8.2142857142857117</v>
      </c>
      <c r="BE576" s="91">
        <f>AZ587-SUM(AX576:AX582)</f>
        <v>13.714285714285714</v>
      </c>
      <c r="BF576" s="164">
        <f>IF(SUM(BF577:BF582)&gt;0,0,IF(BC575&lt;0,BB575+(AX575-BC576)/AX575*10,0))</f>
        <v>32.452380952380949</v>
      </c>
      <c r="BG576" s="164">
        <f>IF(SUM(BG577:BG582)&gt;0,0,IF(BD575&lt;0,BB575+(AX575-BD576)/AX575*10,0))</f>
        <v>0</v>
      </c>
      <c r="BH576" s="164">
        <f>IF(SUM(BH577:BH582)&gt;0,0,IF(BE575&lt;0,BB575+(AX575-BE576)/AX575*10,0))</f>
        <v>0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</row>
    <row r="577" spans="1:124" ht="13" x14ac:dyDescent="0.3">
      <c r="X577" s="76">
        <f>H552</f>
        <v>3.8571428571428559</v>
      </c>
      <c r="Y577" s="1">
        <v>55</v>
      </c>
      <c r="Z577" s="77">
        <f>Y577*X577</f>
        <v>212.14285714285708</v>
      </c>
      <c r="AA577" s="77"/>
      <c r="AB577" s="2">
        <v>50</v>
      </c>
      <c r="AC577" s="77">
        <f>X587-SUM(X577:X582)</f>
        <v>142.12142857142857</v>
      </c>
      <c r="AD577" s="77">
        <f>Y587-SUM(X577:X582)</f>
        <v>483.07142857142861</v>
      </c>
      <c r="AE577" s="77">
        <f>Z587-SUM(X577:X582)</f>
        <v>824</v>
      </c>
      <c r="AF577" s="78">
        <f>IF(SUM(AF578:AF582)&gt;0,0,IF(AC576&lt;0,AB576+(X576-AC577)/X576*10,0))</f>
        <v>0</v>
      </c>
      <c r="AG577" s="17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74">
        <f t="shared" si="725"/>
        <v>3.8571428571428559</v>
      </c>
      <c r="AL577" s="1">
        <v>55</v>
      </c>
      <c r="AM577" s="77">
        <f>AL577*AK577</f>
        <v>212.14285714285708</v>
      </c>
      <c r="AN577" s="77"/>
      <c r="AO577" s="2">
        <v>50</v>
      </c>
      <c r="AP577" s="77">
        <f>AK587-SUM(AK577:AK582)</f>
        <v>139.57142857142858</v>
      </c>
      <c r="AQ577" s="77">
        <f>AL587-SUM(AK577:AK582)</f>
        <v>474.57142857142861</v>
      </c>
      <c r="AR577" s="77">
        <f>AM587-SUM(AK577:AK582)</f>
        <v>810</v>
      </c>
      <c r="AS577" s="78">
        <f>IF(SUM(AS578:AS582)&gt;0,0,IF(AP576&lt;0,AO576+(AK576-AP577)/AK576*10,0))</f>
        <v>0</v>
      </c>
      <c r="AT577" s="17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76">
        <f>I552</f>
        <v>0</v>
      </c>
      <c r="AY577" s="1">
        <v>55</v>
      </c>
      <c r="AZ577" s="77">
        <f>AY577*AX577</f>
        <v>0</v>
      </c>
      <c r="BA577" s="77"/>
      <c r="BB577" s="2">
        <v>50</v>
      </c>
      <c r="BC577" s="77">
        <f>AX587-SUM(AX577:AX582)</f>
        <v>2.5499999999999994</v>
      </c>
      <c r="BD577" s="77">
        <f>AY587-SUM(AX577:AX582)</f>
        <v>8.4999999999999982</v>
      </c>
      <c r="BE577" s="77">
        <f>AZ587-SUM(AX577:AX582)</f>
        <v>14</v>
      </c>
      <c r="BF577" s="179">
        <f>IF(SUM(BF578:BF582)&gt;0,0,IF(BC576&lt;0,BB576+(AX576-BC577)/AX576*10,0))</f>
        <v>0</v>
      </c>
      <c r="BG577" s="17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</row>
    <row r="578" spans="1:124" ht="13" x14ac:dyDescent="0.3">
      <c r="X578" s="76">
        <f>J552</f>
        <v>0.14285714285714285</v>
      </c>
      <c r="Y578" s="1">
        <v>65</v>
      </c>
      <c r="Z578" s="77">
        <f t="shared" si="724"/>
        <v>9.2857142857142847</v>
      </c>
      <c r="AA578" s="77"/>
      <c r="AB578" s="2">
        <v>60</v>
      </c>
      <c r="AC578" s="77">
        <f>X587-SUM(X578:X582)</f>
        <v>145.97857142857143</v>
      </c>
      <c r="AD578" s="77">
        <f>Y587-SUM(X578:X582)</f>
        <v>486.92857142857144</v>
      </c>
      <c r="AE578" s="77">
        <f>Z587-SUM(X578:X582)</f>
        <v>827.85714285714289</v>
      </c>
      <c r="AF578" s="17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74">
        <f t="shared" si="725"/>
        <v>0.14285714285714285</v>
      </c>
      <c r="AL578" s="1">
        <v>65</v>
      </c>
      <c r="AM578" s="77">
        <f t="shared" ref="AM578:AM582" si="728">AL578*AK578</f>
        <v>9.2857142857142847</v>
      </c>
      <c r="AN578" s="77"/>
      <c r="AO578" s="2">
        <v>60</v>
      </c>
      <c r="AP578" s="77">
        <f>AK587-SUM(AK578:AK582)</f>
        <v>143.42857142857144</v>
      </c>
      <c r="AQ578" s="77">
        <f>AL587-SUM(AK578:AK582)</f>
        <v>478.42857142857144</v>
      </c>
      <c r="AR578" s="77">
        <f>AM587-SUM(AK578:AK582)</f>
        <v>813.85714285714289</v>
      </c>
      <c r="AS578" s="17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76">
        <f>K552</f>
        <v>0</v>
      </c>
      <c r="AY578" s="1">
        <v>65</v>
      </c>
      <c r="AZ578" s="77">
        <f t="shared" ref="AZ578:AZ582" si="729">AY578*AX578</f>
        <v>0</v>
      </c>
      <c r="BA578" s="77"/>
      <c r="BB578" s="2">
        <v>60</v>
      </c>
      <c r="BC578" s="77">
        <f>AX587-SUM(AX578:AX582)</f>
        <v>2.5499999999999994</v>
      </c>
      <c r="BD578" s="77">
        <f>AY587-SUM(AX578:AX582)</f>
        <v>8.4999999999999982</v>
      </c>
      <c r="BE578" s="77">
        <f>AZ587-SUM(AX578:AX582)</f>
        <v>14</v>
      </c>
      <c r="BF578" s="17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</row>
    <row r="579" spans="1:124" ht="13" x14ac:dyDescent="0.3">
      <c r="X579" s="76">
        <f>L552</f>
        <v>0</v>
      </c>
      <c r="Y579" s="1">
        <v>75</v>
      </c>
      <c r="Z579" s="77">
        <f t="shared" si="724"/>
        <v>0</v>
      </c>
      <c r="AA579" s="77"/>
      <c r="AB579" s="2">
        <v>70</v>
      </c>
      <c r="AC579" s="77">
        <f>X587-X582-X581-X580-X579</f>
        <v>146.12142857142857</v>
      </c>
      <c r="AD579" s="77">
        <f>Y587-SUM(X579:X582)</f>
        <v>487.07142857142861</v>
      </c>
      <c r="AE579" s="77">
        <f>Z587-SUM(X579:X582)</f>
        <v>828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64">
        <f>IF(SUM(AH580:AH582)&gt;0,0,IF(AE578&lt;0,AB578+(X578-AE579)/X578*10,0))</f>
        <v>0</v>
      </c>
      <c r="AK579" s="74">
        <f t="shared" si="725"/>
        <v>0</v>
      </c>
      <c r="AL579" s="1">
        <v>75</v>
      </c>
      <c r="AM579" s="77">
        <f t="shared" si="728"/>
        <v>0</v>
      </c>
      <c r="AN579" s="77"/>
      <c r="AO579" s="2">
        <v>70</v>
      </c>
      <c r="AP579" s="77">
        <f>AK587-AK582-AK581-AK580-AK579</f>
        <v>143.57142857142858</v>
      </c>
      <c r="AQ579" s="77">
        <f>AL587-SUM(AK579:AK582)</f>
        <v>478.57142857142861</v>
      </c>
      <c r="AR579" s="77">
        <f>AM587-SUM(AK579:AK582)</f>
        <v>814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64">
        <f>IF(SUM(AU580:AU582)&gt;0,0,IF(AR578&lt;0,AO578+(AK578-AR579)/AK578*10,0))</f>
        <v>0</v>
      </c>
      <c r="AX579" s="76">
        <f>M552</f>
        <v>0</v>
      </c>
      <c r="AY579" s="1">
        <v>75</v>
      </c>
      <c r="AZ579" s="77">
        <f t="shared" si="729"/>
        <v>0</v>
      </c>
      <c r="BA579" s="77"/>
      <c r="BB579" s="2">
        <v>70</v>
      </c>
      <c r="BC579" s="77">
        <f>AX587-AX582-AX581-AX580-AX579</f>
        <v>2.5499999999999994</v>
      </c>
      <c r="BD579" s="77">
        <f>AY587-SUM(AX579:AX582)</f>
        <v>8.4999999999999982</v>
      </c>
      <c r="BE579" s="77">
        <f>AZ587-SUM(AX579:AX582)</f>
        <v>14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64">
        <f>IF(SUM(BH580:BH582)&gt;0,0,IF(BE578&lt;0,BB578+(AX578-BE579)/AX578*10,0))</f>
        <v>0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</row>
    <row r="580" spans="1:124" ht="13" x14ac:dyDescent="0.3">
      <c r="X580" s="76">
        <f>N552</f>
        <v>0</v>
      </c>
      <c r="Y580" s="1">
        <v>85</v>
      </c>
      <c r="Z580" s="77">
        <f t="shared" si="724"/>
        <v>0</v>
      </c>
      <c r="AA580" s="77"/>
      <c r="AB580" s="2">
        <v>80</v>
      </c>
      <c r="AC580" s="77">
        <f>X587-X582-X581-X580</f>
        <v>146.12142857142857</v>
      </c>
      <c r="AD580" s="77">
        <f>Y587-SUM(X580:X582)</f>
        <v>487.07142857142861</v>
      </c>
      <c r="AE580" s="77">
        <f>Z587-SUM(X580:X582)</f>
        <v>828</v>
      </c>
      <c r="AF580" s="164">
        <f>IF(SUM(AF581:AF582)&gt;0,0,IF(AC579&lt;0,AB579+(X579-AC580)/X579*10,0))</f>
        <v>0</v>
      </c>
      <c r="AG580" s="164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74">
        <f t="shared" si="725"/>
        <v>0</v>
      </c>
      <c r="AL580" s="1">
        <v>85</v>
      </c>
      <c r="AM580" s="77">
        <f t="shared" si="728"/>
        <v>0</v>
      </c>
      <c r="AN580" s="77"/>
      <c r="AO580" s="2">
        <v>80</v>
      </c>
      <c r="AP580" s="77">
        <f>AK587-AK582-AK581-AK580</f>
        <v>143.57142857142858</v>
      </c>
      <c r="AQ580" s="77">
        <f>AL587-SUM(AK580:AK582)</f>
        <v>478.57142857142861</v>
      </c>
      <c r="AR580" s="77">
        <f>AM587-SUM(AK580:AK582)</f>
        <v>814</v>
      </c>
      <c r="AS580" s="164">
        <f>IF(SUM(AS581:AS582)&gt;0,0,IF(AP579&lt;0,AO579+(AK579-AP580)/AK579*10,0))</f>
        <v>0</v>
      </c>
      <c r="AT580" s="164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76">
        <f>O552</f>
        <v>0</v>
      </c>
      <c r="AY580" s="1">
        <v>85</v>
      </c>
      <c r="AZ580" s="77">
        <f t="shared" si="729"/>
        <v>0</v>
      </c>
      <c r="BA580" s="77"/>
      <c r="BB580" s="2">
        <v>80</v>
      </c>
      <c r="BC580" s="77">
        <f>AX587-AX582-AX581-AX580</f>
        <v>2.5499999999999994</v>
      </c>
      <c r="BD580" s="77">
        <f>AY587-SUM(AX580:AX582)</f>
        <v>8.4999999999999982</v>
      </c>
      <c r="BE580" s="77">
        <f>AZ587-SUM(AX580:AX582)</f>
        <v>14</v>
      </c>
      <c r="BF580" s="164">
        <f>IF(SUM(BF581:BF582)&gt;0,0,IF(BC579&lt;0,BB579+(AX579-BC580)/AX579*10,0))</f>
        <v>0</v>
      </c>
      <c r="BG580" s="164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</row>
    <row r="581" spans="1:124" ht="13" x14ac:dyDescent="0.3">
      <c r="X581" s="76">
        <f>P552</f>
        <v>0</v>
      </c>
      <c r="Y581" s="1">
        <v>95</v>
      </c>
      <c r="Z581" s="77">
        <f t="shared" si="724"/>
        <v>0</v>
      </c>
      <c r="AA581" s="77"/>
      <c r="AB581" s="2">
        <v>90</v>
      </c>
      <c r="AC581" s="77">
        <f>X587-X582-X581</f>
        <v>146.12142857142857</v>
      </c>
      <c r="AD581" s="77">
        <f>Y587-X582-X581</f>
        <v>487.07142857142861</v>
      </c>
      <c r="AE581" s="77">
        <f>Z587-X582-X581</f>
        <v>828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74">
        <f t="shared" si="725"/>
        <v>0</v>
      </c>
      <c r="AL581" s="1">
        <v>95</v>
      </c>
      <c r="AM581" s="77">
        <f t="shared" si="728"/>
        <v>0</v>
      </c>
      <c r="AN581" s="77"/>
      <c r="AO581" s="2">
        <v>90</v>
      </c>
      <c r="AP581" s="77">
        <f>AK587-AK582-AK581</f>
        <v>143.57142857142858</v>
      </c>
      <c r="AQ581" s="77">
        <f>AL587-AK582-AK581</f>
        <v>478.57142857142861</v>
      </c>
      <c r="AR581" s="77">
        <f>AM587-AK582-AK581</f>
        <v>814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76">
        <f>Q552</f>
        <v>0</v>
      </c>
      <c r="AY581" s="1">
        <v>95</v>
      </c>
      <c r="AZ581" s="77">
        <f t="shared" si="729"/>
        <v>0</v>
      </c>
      <c r="BA581" s="77"/>
      <c r="BB581" s="2">
        <v>90</v>
      </c>
      <c r="BC581" s="77">
        <f>AX587-AX582-AX581</f>
        <v>2.5499999999999994</v>
      </c>
      <c r="BD581" s="77">
        <f>AY587-AX582-AX581</f>
        <v>8.4999999999999982</v>
      </c>
      <c r="BE581" s="77">
        <f>AZ587-AX582-AX581</f>
        <v>14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</row>
    <row r="582" spans="1:124" ht="13" x14ac:dyDescent="0.3">
      <c r="X582" s="76">
        <f>R552</f>
        <v>0</v>
      </c>
      <c r="Y582" s="1">
        <v>105</v>
      </c>
      <c r="Z582" s="77">
        <f t="shared" si="724"/>
        <v>0</v>
      </c>
      <c r="AA582" s="77"/>
      <c r="AB582" s="2">
        <v>100</v>
      </c>
      <c r="AC582" s="77">
        <f>X587-X582</f>
        <v>146.12142857142857</v>
      </c>
      <c r="AD582" s="77">
        <f>Y587-X582</f>
        <v>487.07142857142861</v>
      </c>
      <c r="AE582" s="77">
        <f>Z587-X582</f>
        <v>828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74">
        <f t="shared" si="725"/>
        <v>0</v>
      </c>
      <c r="AL582" s="1">
        <v>105</v>
      </c>
      <c r="AM582" s="77">
        <f t="shared" si="728"/>
        <v>0</v>
      </c>
      <c r="AN582" s="77"/>
      <c r="AO582" s="2">
        <v>100</v>
      </c>
      <c r="AP582" s="77">
        <f>AK587-AK582</f>
        <v>143.57142857142858</v>
      </c>
      <c r="AQ582" s="77">
        <f>AL587-AK582</f>
        <v>478.57142857142861</v>
      </c>
      <c r="AR582" s="77">
        <f>AM587-AK582</f>
        <v>814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76">
        <f>S552</f>
        <v>0</v>
      </c>
      <c r="AY582" s="1">
        <v>105</v>
      </c>
      <c r="AZ582" s="77">
        <f t="shared" si="729"/>
        <v>0</v>
      </c>
      <c r="BA582" s="77"/>
      <c r="BB582" s="2">
        <v>100</v>
      </c>
      <c r="BC582" s="77">
        <f>AX587-AX582</f>
        <v>2.5499999999999994</v>
      </c>
      <c r="BD582" s="77">
        <f>AY587-AX582</f>
        <v>8.4999999999999982</v>
      </c>
      <c r="BE582" s="77">
        <f>AZ587-AX582</f>
        <v>14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</row>
    <row r="583" spans="1:124" ht="13" x14ac:dyDescent="0.3">
      <c r="A583" s="38">
        <f>(H552+J552+L552+N552+P552+R552)/T552</f>
        <v>4.1061739257955698E-3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f>(I552+K552+M552+O552+Q552+S552)/U552</f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X583" s="92" t="s">
        <v>85</v>
      </c>
      <c r="Y583" s="1"/>
      <c r="Z583" s="1"/>
      <c r="AA583" s="77"/>
      <c r="AE583" s="93"/>
      <c r="AF583" s="79"/>
      <c r="AG583" s="79"/>
      <c r="AH583" s="79"/>
      <c r="AK583" s="92" t="s">
        <v>85</v>
      </c>
      <c r="AL583" s="1"/>
      <c r="AM583" s="1"/>
      <c r="AN583" s="77"/>
      <c r="AR583" s="93"/>
      <c r="AS583" s="79"/>
      <c r="AT583" s="79"/>
      <c r="AU583" s="79"/>
      <c r="AX583" s="92" t="s">
        <v>85</v>
      </c>
      <c r="AY583" s="1"/>
      <c r="AZ583" s="1"/>
      <c r="BA583" s="77"/>
      <c r="BB583" s="2"/>
      <c r="BC583" s="2"/>
      <c r="BD583" s="2"/>
      <c r="BE583" s="93"/>
      <c r="BF583" s="79"/>
      <c r="BG583" s="79"/>
      <c r="BH583" s="79"/>
      <c r="BN583"/>
      <c r="BO583"/>
      <c r="BP583"/>
      <c r="BQ583"/>
      <c r="BR583"/>
      <c r="BS583"/>
      <c r="BT583"/>
      <c r="BU583"/>
      <c r="BV583"/>
      <c r="BW583"/>
      <c r="BX583"/>
      <c r="BY583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</row>
    <row r="584" spans="1:124" ht="13" x14ac:dyDescent="0.3">
      <c r="A584" s="38">
        <f>(P552+R552)/T552</f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f>(Q552+S552)/U552</f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X584" s="76">
        <f>SUM(X574:X582)</f>
        <v>974.14285714285722</v>
      </c>
      <c r="Z584" s="77">
        <f>SUM(Z574:Z582)</f>
        <v>27487.857142857145</v>
      </c>
      <c r="AA584" s="77"/>
      <c r="AE584" s="93"/>
      <c r="AF584" s="94"/>
      <c r="AG584" s="94"/>
      <c r="AH584" s="94"/>
      <c r="AK584" s="76">
        <f>SUM(AK574:AK582)</f>
        <v>957.14285714285722</v>
      </c>
      <c r="AM584" s="77">
        <f>SUM(AM574:AM582)</f>
        <v>27095.71428571429</v>
      </c>
      <c r="AN584" s="77"/>
      <c r="AR584" s="93"/>
      <c r="AS584" s="94"/>
      <c r="AT584" s="94"/>
      <c r="AU584" s="94"/>
      <c r="AX584" s="76">
        <f>SUM(AX574:AX582)</f>
        <v>16.999999999999996</v>
      </c>
      <c r="AZ584" s="77">
        <f>SUM(AZ574:AZ582)</f>
        <v>392.14285714285705</v>
      </c>
      <c r="BA584" s="77"/>
      <c r="BB584" s="2"/>
      <c r="BC584" s="2"/>
      <c r="BD584" s="2"/>
      <c r="BE584" s="93"/>
      <c r="BF584" s="94"/>
      <c r="BG584" s="94"/>
      <c r="BH584" s="94"/>
      <c r="BN584"/>
      <c r="BO584"/>
      <c r="BP584"/>
      <c r="BQ584"/>
      <c r="BR584"/>
      <c r="BS584"/>
      <c r="BT584"/>
      <c r="BU584"/>
      <c r="BV584"/>
      <c r="BW584"/>
      <c r="BX584"/>
      <c r="BY584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</row>
    <row r="585" spans="1:124" ht="13" x14ac:dyDescent="0.3">
      <c r="X585" s="95">
        <v>0.15</v>
      </c>
      <c r="Y585" s="96">
        <v>0.5</v>
      </c>
      <c r="Z585" s="96">
        <v>0.85</v>
      </c>
      <c r="AA585" s="77"/>
      <c r="AE585" s="93"/>
      <c r="AF585" s="94"/>
      <c r="AG585" s="94"/>
      <c r="AH585" s="94"/>
      <c r="AK585" s="95">
        <v>0.15</v>
      </c>
      <c r="AL585" s="96">
        <v>0.5</v>
      </c>
      <c r="AM585" s="96">
        <v>0.85</v>
      </c>
      <c r="AN585" s="77"/>
      <c r="AR585" s="93"/>
      <c r="AS585" s="94"/>
      <c r="AT585" s="94"/>
      <c r="AU585" s="94"/>
      <c r="AX585" s="95">
        <v>0.15</v>
      </c>
      <c r="AY585" s="96">
        <v>0.5</v>
      </c>
      <c r="AZ585" s="96">
        <v>0.85</v>
      </c>
      <c r="BA585" s="77"/>
      <c r="BB585" s="2"/>
      <c r="BC585" s="2"/>
      <c r="BD585" s="2"/>
      <c r="BE585" s="93"/>
      <c r="BF585" s="94"/>
      <c r="BG585" s="94"/>
      <c r="BH585" s="94"/>
      <c r="BN585"/>
      <c r="BO585"/>
      <c r="BP585"/>
      <c r="BQ585"/>
      <c r="BR585"/>
      <c r="BS585"/>
      <c r="BT585"/>
      <c r="BU585"/>
      <c r="BV585"/>
      <c r="BW585"/>
      <c r="BX585"/>
      <c r="BY585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</row>
    <row r="586" spans="1:124" ht="16.5" x14ac:dyDescent="0.3">
      <c r="A586" s="274"/>
      <c r="B586" s="274"/>
      <c r="C586" s="274"/>
      <c r="D586" s="274"/>
      <c r="E586" s="274"/>
      <c r="F586" s="274"/>
      <c r="G586" s="274"/>
      <c r="H586" s="274"/>
      <c r="I586" s="274"/>
      <c r="J586" s="274"/>
      <c r="K586" s="274"/>
      <c r="L586" s="274"/>
      <c r="M586" s="274"/>
      <c r="N586" s="274"/>
      <c r="O586" s="274"/>
      <c r="P586" s="274"/>
      <c r="Q586" s="274"/>
      <c r="R586" s="274"/>
      <c r="S586" s="274"/>
      <c r="T586" s="274"/>
      <c r="U586" s="274"/>
      <c r="X586" s="97"/>
      <c r="Y586" s="98"/>
      <c r="Z586" s="98"/>
      <c r="AA586" s="77"/>
      <c r="AE586" s="93"/>
      <c r="AF586" s="94"/>
      <c r="AG586" s="94"/>
      <c r="AH586" s="94"/>
      <c r="AK586" s="97"/>
      <c r="AL586" s="98"/>
      <c r="AM586" s="98"/>
      <c r="AN586" s="77"/>
      <c r="AR586" s="93"/>
      <c r="AS586" s="94"/>
      <c r="AT586" s="94"/>
      <c r="AU586" s="94"/>
      <c r="AX586" s="97"/>
      <c r="AY586" s="98"/>
      <c r="AZ586" s="98"/>
      <c r="BA586" s="77"/>
      <c r="BB586" s="2"/>
      <c r="BC586" s="2"/>
      <c r="BD586" s="2"/>
      <c r="BE586" s="93"/>
      <c r="BF586" s="94"/>
      <c r="BG586" s="94"/>
      <c r="BH586" s="94"/>
      <c r="BN586"/>
      <c r="BO586"/>
      <c r="BP586"/>
      <c r="BQ586"/>
      <c r="BR586"/>
      <c r="BS586"/>
      <c r="BT586"/>
      <c r="BU586"/>
      <c r="BV586"/>
      <c r="BW586"/>
      <c r="BX586"/>
      <c r="BY586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</row>
    <row r="587" spans="1:124" ht="13" x14ac:dyDescent="0.3">
      <c r="X587" s="99">
        <f>X584*X585</f>
        <v>146.12142857142857</v>
      </c>
      <c r="Y587" s="100">
        <f>X584*Y585</f>
        <v>487.07142857142861</v>
      </c>
      <c r="Z587" s="100">
        <f>ROUND((X584*Z585),0)</f>
        <v>828</v>
      </c>
      <c r="AA587" s="101" t="s">
        <v>86</v>
      </c>
      <c r="AB587" s="109">
        <f>Z584/X584</f>
        <v>28.217480568998386</v>
      </c>
      <c r="AC587" s="102"/>
      <c r="AD587" s="102"/>
      <c r="AE587" s="103"/>
      <c r="AF587" s="104"/>
      <c r="AG587" s="104"/>
      <c r="AH587" s="104"/>
      <c r="AK587" s="99">
        <f>AK584*AK585</f>
        <v>143.57142857142858</v>
      </c>
      <c r="AL587" s="100">
        <f>AK584*AL585</f>
        <v>478.57142857142861</v>
      </c>
      <c r="AM587" s="100">
        <f>ROUND((AK584*AM585),0)</f>
        <v>814</v>
      </c>
      <c r="AN587" s="101" t="s">
        <v>86</v>
      </c>
      <c r="AO587" s="109">
        <f>AM584/AK584</f>
        <v>28.308955223880599</v>
      </c>
      <c r="AP587" s="102"/>
      <c r="AQ587" s="102"/>
      <c r="AR587" s="103"/>
      <c r="AS587" s="104"/>
      <c r="AT587" s="104"/>
      <c r="AU587" s="104"/>
      <c r="AX587" s="99">
        <f>AX584*AX585</f>
        <v>2.5499999999999994</v>
      </c>
      <c r="AY587" s="100">
        <f>AX584*AY585</f>
        <v>8.4999999999999982</v>
      </c>
      <c r="AZ587" s="100">
        <f>ROUND((AX584*AZ585),0)</f>
        <v>14</v>
      </c>
      <c r="BA587" s="101" t="s">
        <v>86</v>
      </c>
      <c r="BB587" s="109">
        <f>AZ584/AX584</f>
        <v>23.067226890756302</v>
      </c>
      <c r="BC587" s="102"/>
      <c r="BD587" s="102"/>
      <c r="BE587" s="103"/>
      <c r="BF587" s="104"/>
      <c r="BG587" s="104"/>
      <c r="BH587" s="104"/>
      <c r="BN587"/>
      <c r="BO587"/>
      <c r="BP587"/>
      <c r="BQ587"/>
      <c r="BR587"/>
      <c r="BS587"/>
      <c r="BT587"/>
      <c r="BU587"/>
      <c r="BV587"/>
      <c r="BW587"/>
      <c r="BX587"/>
      <c r="BY587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</row>
    <row r="588" spans="1:124" ht="13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AY588"/>
      <c r="AZ588"/>
      <c r="BN588"/>
      <c r="BO588"/>
      <c r="BP588"/>
      <c r="BQ588"/>
      <c r="BR588"/>
      <c r="BS588"/>
      <c r="BT588"/>
      <c r="BU588"/>
      <c r="BV588"/>
      <c r="BW588"/>
      <c r="BX588"/>
      <c r="BY588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</row>
    <row r="589" spans="1:124" ht="13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AY589"/>
      <c r="AZ589"/>
      <c r="BN589"/>
      <c r="BO589"/>
      <c r="BP589"/>
      <c r="BQ589"/>
      <c r="BR589"/>
      <c r="BS589"/>
      <c r="BT589"/>
      <c r="BU589"/>
      <c r="BV589"/>
      <c r="BW589"/>
      <c r="BX589"/>
      <c r="BY589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</row>
    <row r="590" spans="1:124" ht="13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 t="s">
        <v>62</v>
      </c>
      <c r="AY590"/>
      <c r="AZ590"/>
      <c r="BN590"/>
      <c r="BO590"/>
      <c r="BP590"/>
      <c r="BQ590"/>
      <c r="BR590"/>
      <c r="BS590"/>
      <c r="BT590"/>
      <c r="BU590"/>
      <c r="BV590"/>
      <c r="BW590"/>
      <c r="BX590"/>
      <c r="BY590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</row>
    <row r="591" spans="1:124" ht="13" x14ac:dyDescent="0.3">
      <c r="A591"/>
      <c r="K591"/>
      <c r="L591"/>
      <c r="M591"/>
      <c r="N591"/>
      <c r="O591"/>
      <c r="P591"/>
      <c r="Q591"/>
      <c r="R591"/>
      <c r="S591"/>
      <c r="T591"/>
      <c r="U591"/>
      <c r="V591" s="37" t="s">
        <v>63</v>
      </c>
      <c r="AY591"/>
      <c r="AZ591"/>
      <c r="BN591"/>
      <c r="BO591"/>
      <c r="BP591"/>
      <c r="BQ591"/>
      <c r="BR591"/>
      <c r="BS591"/>
      <c r="BT591"/>
      <c r="BU591"/>
      <c r="BV591"/>
      <c r="BW591"/>
      <c r="BX591"/>
      <c r="BY591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</row>
    <row r="592" spans="1:124" ht="13" x14ac:dyDescent="0.3">
      <c r="A592"/>
      <c r="K592"/>
      <c r="L592"/>
      <c r="M592"/>
      <c r="N592"/>
      <c r="O592"/>
      <c r="P592"/>
      <c r="Q592"/>
      <c r="R592"/>
      <c r="S592"/>
      <c r="T592"/>
      <c r="U592"/>
      <c r="V592" s="37" t="s">
        <v>64</v>
      </c>
      <c r="AY592"/>
      <c r="AZ592"/>
      <c r="BN592"/>
      <c r="BO592"/>
      <c r="BP592"/>
      <c r="BQ592"/>
      <c r="BR592"/>
      <c r="BS592"/>
      <c r="BT592"/>
      <c r="BU592"/>
      <c r="BV592"/>
      <c r="BW592"/>
      <c r="BX592"/>
      <c r="BY59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</row>
    <row r="593" spans="1:124" ht="13" x14ac:dyDescent="0.3">
      <c r="A593" s="146"/>
      <c r="B593" s="147"/>
      <c r="C593" s="147"/>
      <c r="D593" s="147"/>
      <c r="E593" s="148" t="s">
        <v>27</v>
      </c>
      <c r="F593" s="148" t="s">
        <v>100</v>
      </c>
      <c r="G593" s="148" t="s">
        <v>28</v>
      </c>
      <c r="H593" s="147" t="s">
        <v>101</v>
      </c>
      <c r="I593" s="147"/>
      <c r="J593" s="147"/>
      <c r="K593" s="146"/>
      <c r="L593"/>
      <c r="M593"/>
      <c r="N593"/>
      <c r="O593"/>
      <c r="P593"/>
      <c r="Q593"/>
      <c r="R593"/>
      <c r="S593"/>
      <c r="T593"/>
      <c r="U593"/>
      <c r="V593" s="37" t="s">
        <v>65</v>
      </c>
      <c r="AY593"/>
      <c r="AZ593"/>
      <c r="BN593"/>
      <c r="BO593"/>
      <c r="BP593"/>
      <c r="BQ593"/>
      <c r="BR593"/>
      <c r="BS593"/>
      <c r="BT593"/>
      <c r="BU593"/>
      <c r="BV593"/>
      <c r="BW593"/>
      <c r="BX593"/>
      <c r="BY593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</row>
    <row r="594" spans="1:124" ht="13" x14ac:dyDescent="0.3">
      <c r="A594" s="146" t="s">
        <v>113</v>
      </c>
      <c r="B594" s="147"/>
      <c r="C594" s="147"/>
      <c r="D594" s="147"/>
      <c r="E594" s="149">
        <f t="shared" ref="E594:E598" si="730">G594+F594</f>
        <v>6819</v>
      </c>
      <c r="F594" s="149">
        <f>SUM(CA3:CL170)</f>
        <v>6700</v>
      </c>
      <c r="G594" s="149">
        <f>SUM(BN3:BY170)</f>
        <v>119</v>
      </c>
      <c r="H594" s="150">
        <f>G594/E594</f>
        <v>1.7451239184631179E-2</v>
      </c>
      <c r="I594" s="147"/>
      <c r="J594" s="147"/>
      <c r="K594" s="146"/>
      <c r="L594"/>
      <c r="M594"/>
      <c r="N594"/>
      <c r="O594"/>
      <c r="P594"/>
      <c r="Q594"/>
      <c r="R594" s="144"/>
      <c r="S594" s="144"/>
      <c r="T594" s="144"/>
      <c r="U594"/>
      <c r="V594" s="37" t="s">
        <v>66</v>
      </c>
      <c r="AY594"/>
      <c r="AZ594"/>
      <c r="BN594"/>
      <c r="BO594"/>
      <c r="BP594"/>
      <c r="BQ594"/>
      <c r="BR594"/>
      <c r="BS594"/>
      <c r="BT594"/>
      <c r="BU594"/>
      <c r="BV594"/>
      <c r="BW594"/>
      <c r="BX594"/>
      <c r="BY594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</row>
    <row r="595" spans="1:124" ht="13" x14ac:dyDescent="0.3">
      <c r="A595" s="146" t="s">
        <v>114</v>
      </c>
      <c r="B595" s="147"/>
      <c r="C595" s="147"/>
      <c r="D595" s="147"/>
      <c r="E595" s="149">
        <f>G595+F595</f>
        <v>974.14285714285711</v>
      </c>
      <c r="F595" s="149">
        <f>F594/7</f>
        <v>957.14285714285711</v>
      </c>
      <c r="G595" s="149">
        <f>G594/7</f>
        <v>17</v>
      </c>
      <c r="H595" s="150">
        <f t="shared" ref="H595:H601" si="731">G595/E595</f>
        <v>1.7451239184631179E-2</v>
      </c>
      <c r="I595" s="147"/>
      <c r="J595" s="147"/>
      <c r="K595" s="146"/>
      <c r="L595"/>
      <c r="M595"/>
      <c r="N595"/>
      <c r="O595"/>
      <c r="P595"/>
      <c r="Q595"/>
      <c r="R595" s="144"/>
      <c r="S595" s="144"/>
      <c r="T595" s="144"/>
      <c r="U595"/>
      <c r="V595" s="37" t="s">
        <v>67</v>
      </c>
      <c r="AY595"/>
      <c r="AZ595"/>
      <c r="BN595"/>
      <c r="BO595"/>
      <c r="BP595"/>
      <c r="BQ595"/>
      <c r="BR595"/>
      <c r="BS595"/>
      <c r="BT595"/>
      <c r="BU595"/>
      <c r="BV595"/>
      <c r="BW595"/>
      <c r="BX595"/>
      <c r="BY595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</row>
    <row r="596" spans="1:124" ht="13" x14ac:dyDescent="0.3">
      <c r="A596" s="146" t="s">
        <v>104</v>
      </c>
      <c r="B596" s="147"/>
      <c r="C596" s="147"/>
      <c r="D596" s="147"/>
      <c r="E596" s="149">
        <f>G596+F596</f>
        <v>40.589285714285715</v>
      </c>
      <c r="F596" s="149">
        <f>F594/168</f>
        <v>39.88095238095238</v>
      </c>
      <c r="G596" s="149">
        <f>G594/168</f>
        <v>0.70833333333333337</v>
      </c>
      <c r="H596" s="150">
        <f t="shared" si="731"/>
        <v>1.7451239184631179E-2</v>
      </c>
      <c r="I596" s="147"/>
      <c r="J596" s="147"/>
      <c r="K596" s="146"/>
      <c r="L596"/>
      <c r="M596"/>
      <c r="N596"/>
      <c r="O596"/>
      <c r="P596"/>
      <c r="Q596"/>
      <c r="R596" s="144"/>
      <c r="S596" s="144"/>
      <c r="T596" s="144"/>
      <c r="U596"/>
      <c r="V596" s="37" t="s">
        <v>68</v>
      </c>
      <c r="AY596"/>
      <c r="AZ596"/>
      <c r="BN596"/>
      <c r="BO596"/>
      <c r="BP596"/>
      <c r="BQ596"/>
      <c r="BR596"/>
      <c r="BS596"/>
      <c r="BT596"/>
      <c r="BU596"/>
      <c r="BV596"/>
      <c r="BW596"/>
      <c r="BX596"/>
      <c r="BY596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</row>
    <row r="597" spans="1:124" ht="13" x14ac:dyDescent="0.3">
      <c r="A597" s="146" t="s">
        <v>115</v>
      </c>
      <c r="B597" s="147"/>
      <c r="C597" s="147"/>
      <c r="D597" s="147"/>
      <c r="E597" s="149">
        <f t="shared" si="730"/>
        <v>871</v>
      </c>
      <c r="F597" s="149">
        <f>(T554-U554)</f>
        <v>855.57142857142856</v>
      </c>
      <c r="G597" s="149">
        <f>U554</f>
        <v>15.428571428571427</v>
      </c>
      <c r="H597" s="150">
        <f t="shared" si="731"/>
        <v>1.771362965392816E-2</v>
      </c>
      <c r="I597" s="147"/>
      <c r="J597" s="147"/>
      <c r="K597" s="146"/>
      <c r="L597"/>
      <c r="M597"/>
      <c r="N597"/>
      <c r="O597"/>
      <c r="P597"/>
      <c r="Q597"/>
      <c r="R597" s="144"/>
      <c r="S597" s="144"/>
      <c r="T597" s="144"/>
      <c r="U597"/>
      <c r="V597" s="37" t="s">
        <v>69</v>
      </c>
      <c r="AY597"/>
      <c r="AZ597"/>
      <c r="BN597"/>
      <c r="BO597"/>
      <c r="BP597"/>
      <c r="BQ597"/>
      <c r="BR597"/>
      <c r="BS597"/>
      <c r="BT597"/>
      <c r="BU597"/>
      <c r="BV597"/>
      <c r="BW597"/>
      <c r="BX597"/>
      <c r="BY597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</row>
    <row r="598" spans="1:124" ht="13" x14ac:dyDescent="0.3">
      <c r="A598" s="146" t="s">
        <v>116</v>
      </c>
      <c r="B598" s="147"/>
      <c r="C598" s="147"/>
      <c r="D598" s="147"/>
      <c r="E598" s="149">
        <f t="shared" si="730"/>
        <v>103.14285714285711</v>
      </c>
      <c r="F598" s="149">
        <f>(T555-U555)</f>
        <v>101.57142857142854</v>
      </c>
      <c r="G598" s="149">
        <f>U555</f>
        <v>1.571428571428573</v>
      </c>
      <c r="H598" s="150">
        <f t="shared" si="731"/>
        <v>1.5235457063711931E-2</v>
      </c>
      <c r="I598" s="147"/>
      <c r="J598" s="147"/>
      <c r="K598" s="146"/>
      <c r="L598"/>
      <c r="M598"/>
      <c r="N598"/>
      <c r="O598"/>
      <c r="P598"/>
      <c r="Q598"/>
      <c r="R598"/>
      <c r="S598"/>
      <c r="T598"/>
      <c r="U598"/>
      <c r="V598" s="37" t="s">
        <v>70</v>
      </c>
      <c r="AY598"/>
      <c r="AZ598"/>
      <c r="BN598"/>
      <c r="BO598"/>
      <c r="BP598"/>
      <c r="BQ598"/>
      <c r="BR598"/>
      <c r="BS598"/>
      <c r="BT598"/>
      <c r="BU598"/>
      <c r="BV598"/>
      <c r="BW598"/>
      <c r="BX598"/>
      <c r="BY598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</row>
    <row r="599" spans="1:124" ht="13" x14ac:dyDescent="0.3">
      <c r="A599" s="146" t="s">
        <v>121</v>
      </c>
      <c r="B599" s="147"/>
      <c r="C599" s="147"/>
      <c r="D599" s="147"/>
      <c r="E599" s="149">
        <f>G599+F599</f>
        <v>1052.2</v>
      </c>
      <c r="F599" s="151">
        <f>I491</f>
        <v>1033.8</v>
      </c>
      <c r="G599" s="151">
        <f>M491</f>
        <v>18.399999999999995</v>
      </c>
      <c r="H599" s="150">
        <f>G599/E599</f>
        <v>1.7487169739593227E-2</v>
      </c>
      <c r="I599" s="147"/>
      <c r="J599" s="147"/>
      <c r="K599" s="146"/>
      <c r="L599"/>
      <c r="M599"/>
      <c r="N599"/>
      <c r="O599"/>
      <c r="P599"/>
      <c r="Q599"/>
      <c r="R599"/>
      <c r="S599"/>
      <c r="T599"/>
      <c r="U599"/>
      <c r="V599" s="37"/>
      <c r="AY599"/>
      <c r="AZ599"/>
      <c r="BN599"/>
      <c r="BO599"/>
      <c r="BP599"/>
      <c r="BQ599"/>
      <c r="BR599"/>
      <c r="BS599"/>
      <c r="BT599"/>
      <c r="BU599"/>
      <c r="BV599"/>
      <c r="BW599"/>
      <c r="BX599"/>
      <c r="BY599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</row>
    <row r="600" spans="1:124" ht="13" x14ac:dyDescent="0.3">
      <c r="A600" s="146" t="s">
        <v>117</v>
      </c>
      <c r="B600" s="147"/>
      <c r="C600" s="147"/>
      <c r="D600" s="147"/>
      <c r="E600" s="149">
        <f>G600+F600</f>
        <v>805</v>
      </c>
      <c r="F600" s="148">
        <f>I361</f>
        <v>793</v>
      </c>
      <c r="G600" s="148">
        <f>M361</f>
        <v>12</v>
      </c>
      <c r="H600" s="150">
        <f t="shared" si="731"/>
        <v>1.4906832298136646E-2</v>
      </c>
      <c r="I600" s="147"/>
      <c r="J600" s="147"/>
      <c r="K600" s="146"/>
      <c r="L600"/>
      <c r="M600"/>
      <c r="N600"/>
      <c r="O600"/>
      <c r="P600"/>
      <c r="Q600"/>
      <c r="R600"/>
      <c r="S600"/>
      <c r="T600"/>
      <c r="U600"/>
      <c r="V600" s="40"/>
      <c r="AX600" s="36"/>
      <c r="AY600"/>
      <c r="AZ600"/>
      <c r="BN600"/>
      <c r="BO600"/>
      <c r="BP600"/>
      <c r="BQ600"/>
      <c r="BR600"/>
      <c r="BS600"/>
      <c r="BT600"/>
      <c r="BU600"/>
      <c r="BV600"/>
      <c r="BW600"/>
      <c r="BX600"/>
      <c r="BY600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</row>
    <row r="601" spans="1:124" ht="13" x14ac:dyDescent="0.3">
      <c r="A601" s="146" t="s">
        <v>118</v>
      </c>
      <c r="B601" s="147"/>
      <c r="C601" s="147"/>
      <c r="D601" s="147"/>
      <c r="E601" s="149">
        <f t="shared" ref="E601" si="732">G601+F601</f>
        <v>753</v>
      </c>
      <c r="F601" s="148">
        <f>I426</f>
        <v>738</v>
      </c>
      <c r="G601" s="148">
        <f>M426</f>
        <v>15</v>
      </c>
      <c r="H601" s="150">
        <f t="shared" si="731"/>
        <v>1.9920318725099601E-2</v>
      </c>
      <c r="I601" s="147"/>
      <c r="J601" s="147"/>
      <c r="K601" s="146"/>
      <c r="L601"/>
      <c r="M601"/>
      <c r="N601"/>
      <c r="O601"/>
      <c r="P601"/>
      <c r="Q601"/>
      <c r="R601"/>
      <c r="S601"/>
      <c r="T601"/>
      <c r="U601"/>
      <c r="V601" s="40"/>
      <c r="W601"/>
      <c r="X601"/>
      <c r="Y601"/>
      <c r="Z601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36"/>
      <c r="AY601"/>
      <c r="AZ601"/>
      <c r="BN601"/>
      <c r="BO601"/>
      <c r="BP601"/>
      <c r="BQ601"/>
      <c r="BR601"/>
      <c r="BS601"/>
      <c r="BT601"/>
      <c r="BU601"/>
      <c r="BV601"/>
      <c r="BW601"/>
      <c r="BX601"/>
      <c r="BY601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</row>
    <row r="602" spans="1:124" ht="13" x14ac:dyDescent="0.3">
      <c r="A602" s="146" t="s">
        <v>122</v>
      </c>
      <c r="B602" s="147"/>
      <c r="C602" s="147"/>
      <c r="D602" s="147"/>
      <c r="E602" s="152">
        <f>AB587</f>
        <v>28.217480568998386</v>
      </c>
      <c r="F602" s="152">
        <f>AO587</f>
        <v>28.308955223880599</v>
      </c>
      <c r="G602" s="152">
        <f>BB587</f>
        <v>23.067226890756302</v>
      </c>
      <c r="H602" s="147"/>
      <c r="I602" s="147"/>
      <c r="J602" s="147"/>
      <c r="K602" s="146"/>
      <c r="L602"/>
      <c r="M602"/>
      <c r="N602"/>
      <c r="O602"/>
      <c r="P602"/>
      <c r="Q602"/>
      <c r="R602"/>
      <c r="S602"/>
      <c r="T602"/>
      <c r="U602"/>
      <c r="W602"/>
      <c r="X602"/>
      <c r="Y602"/>
      <c r="Z602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Y602"/>
      <c r="AZ602"/>
      <c r="BN602"/>
      <c r="BO602"/>
      <c r="BP602"/>
      <c r="BQ602"/>
      <c r="BR602"/>
      <c r="BS602"/>
      <c r="BT602"/>
      <c r="BU602"/>
      <c r="BV602"/>
      <c r="BW602"/>
      <c r="BX602"/>
      <c r="BY60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</row>
    <row r="603" spans="1:124" ht="13" x14ac:dyDescent="0.3">
      <c r="A603" s="146" t="s">
        <v>119</v>
      </c>
      <c r="B603" s="147"/>
      <c r="C603" s="147"/>
      <c r="D603" s="147"/>
      <c r="E603" s="153">
        <f>Y555</f>
        <v>25.616696736099723</v>
      </c>
      <c r="F603" s="153">
        <f>Y558</f>
        <v>25.734680247119719</v>
      </c>
      <c r="G603" s="153">
        <f>Z555</f>
        <v>19.074074074074069</v>
      </c>
      <c r="H603" s="147"/>
      <c r="I603" s="147"/>
      <c r="J603" s="147"/>
      <c r="K603" s="146"/>
      <c r="L603"/>
      <c r="M603"/>
      <c r="N603"/>
      <c r="O603"/>
      <c r="P603"/>
      <c r="Q603"/>
      <c r="R603"/>
      <c r="S603"/>
      <c r="T603"/>
      <c r="U603"/>
      <c r="W603"/>
      <c r="X603"/>
      <c r="Y603"/>
      <c r="Z603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Y603"/>
      <c r="AZ603"/>
      <c r="BN603"/>
      <c r="BO603"/>
      <c r="BP603"/>
      <c r="BQ603"/>
      <c r="BR603"/>
      <c r="BS603"/>
      <c r="BT603"/>
      <c r="BU603"/>
      <c r="BV603"/>
      <c r="BW603"/>
      <c r="BX603"/>
      <c r="BY603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</row>
    <row r="604" spans="1:124" ht="13" x14ac:dyDescent="0.3">
      <c r="A604" s="146" t="s">
        <v>120</v>
      </c>
      <c r="B604" s="147"/>
      <c r="C604" s="147"/>
      <c r="D604" s="147"/>
      <c r="E604" s="153">
        <f>Y554</f>
        <v>26.897506925207761</v>
      </c>
      <c r="F604" s="153">
        <f>Y557</f>
        <v>27.025316455696203</v>
      </c>
      <c r="G604" s="153">
        <f>Z554</f>
        <v>18.63636363636364</v>
      </c>
      <c r="H604" s="147"/>
      <c r="I604" s="147"/>
      <c r="J604" s="147"/>
      <c r="K604" s="146"/>
      <c r="L604"/>
      <c r="M604"/>
      <c r="N604"/>
      <c r="O604"/>
      <c r="P604"/>
      <c r="Q604"/>
      <c r="R604"/>
      <c r="S604"/>
      <c r="T604"/>
      <c r="U604"/>
      <c r="AY604"/>
      <c r="AZ604"/>
      <c r="BN604"/>
      <c r="BO604"/>
      <c r="BP604"/>
      <c r="BQ604"/>
      <c r="BR604"/>
      <c r="BS604"/>
      <c r="BT604"/>
      <c r="BU604"/>
      <c r="BV604"/>
      <c r="BW604"/>
      <c r="BX604"/>
      <c r="BY604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</row>
    <row r="605" spans="1:124" ht="13" x14ac:dyDescent="0.3">
      <c r="A605" s="146" t="s">
        <v>110</v>
      </c>
      <c r="B605" s="147"/>
      <c r="C605" s="147"/>
      <c r="D605" s="147"/>
      <c r="E605" s="180">
        <f>SUM(F605+G605)</f>
        <v>3457</v>
      </c>
      <c r="F605" s="181">
        <f>SUM(CB3:CI170)</f>
        <v>3434</v>
      </c>
      <c r="G605" s="180">
        <f>SUM(BO3:BV170)</f>
        <v>23</v>
      </c>
      <c r="H605" s="147"/>
      <c r="I605" s="147"/>
      <c r="J605" s="147"/>
      <c r="K605" s="146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N605"/>
      <c r="BO605"/>
      <c r="BP605"/>
      <c r="BQ605"/>
      <c r="BR605"/>
      <c r="BS605"/>
      <c r="BT605"/>
      <c r="BU605"/>
      <c r="BV605"/>
      <c r="BW605"/>
      <c r="BX605"/>
      <c r="BY605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</row>
    <row r="606" spans="1:124" ht="13" x14ac:dyDescent="0.3">
      <c r="A606" s="146" t="s">
        <v>83</v>
      </c>
      <c r="B606" s="146"/>
      <c r="C606" s="146"/>
      <c r="D606" s="146"/>
      <c r="E606" s="154">
        <f>AF578</f>
        <v>0</v>
      </c>
      <c r="F606" s="154">
        <f>AS578</f>
        <v>0</v>
      </c>
      <c r="G606" s="154">
        <f>BF577</f>
        <v>0</v>
      </c>
      <c r="H606" s="146"/>
      <c r="I606" s="146"/>
      <c r="J606" s="146"/>
      <c r="K606" s="14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N606"/>
      <c r="BO606"/>
      <c r="BP606"/>
      <c r="BQ606"/>
      <c r="BR606"/>
      <c r="BS606"/>
      <c r="BT606"/>
      <c r="BU606"/>
      <c r="BV606"/>
      <c r="BW606"/>
      <c r="BX606"/>
      <c r="BY606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</row>
    <row r="607" spans="1:124" ht="13" x14ac:dyDescent="0.3">
      <c r="A607" s="146" t="s">
        <v>84</v>
      </c>
      <c r="B607" s="146"/>
      <c r="C607" s="146"/>
      <c r="D607" s="146"/>
      <c r="E607" s="154">
        <f>AG577</f>
        <v>0</v>
      </c>
      <c r="F607" s="154">
        <f>AT577</f>
        <v>0</v>
      </c>
      <c r="G607" s="154">
        <f>AT577</f>
        <v>0</v>
      </c>
      <c r="H607" s="146"/>
      <c r="I607" s="146"/>
      <c r="J607" s="146"/>
      <c r="K607" s="146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N607"/>
      <c r="BO607"/>
      <c r="BP607"/>
      <c r="BQ607"/>
      <c r="BR607"/>
      <c r="BS607"/>
      <c r="BT607"/>
      <c r="BU607"/>
      <c r="BV607"/>
      <c r="BW607"/>
      <c r="BX607"/>
      <c r="BY607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</row>
    <row r="608" spans="1:124" ht="13" x14ac:dyDescent="0.3">
      <c r="A608" s="146" t="s">
        <v>89</v>
      </c>
      <c r="B608" s="146"/>
      <c r="C608" s="146"/>
      <c r="D608" s="146"/>
      <c r="E608" s="154">
        <f>AH576</f>
        <v>0</v>
      </c>
      <c r="F608" s="154">
        <f>AU576</f>
        <v>0</v>
      </c>
      <c r="G608" s="154">
        <f>BH575</f>
        <v>22.1875</v>
      </c>
      <c r="H608" s="146"/>
      <c r="I608" s="146"/>
      <c r="J608" s="146"/>
      <c r="K608" s="146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N608"/>
      <c r="BO608"/>
      <c r="BP608"/>
      <c r="BQ608"/>
      <c r="BR608"/>
      <c r="BS608"/>
      <c r="BT608"/>
      <c r="BU608"/>
      <c r="BV608"/>
      <c r="BW608"/>
      <c r="BX608"/>
      <c r="BY608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</row>
    <row r="609" spans="1:124" ht="13" x14ac:dyDescent="0.3">
      <c r="A609" s="220"/>
      <c r="B609" s="221" t="s">
        <v>144</v>
      </c>
      <c r="C609" s="222" t="s">
        <v>145</v>
      </c>
      <c r="D609" s="222" t="s">
        <v>146</v>
      </c>
      <c r="E609" s="223" t="s">
        <v>147</v>
      </c>
      <c r="F609" s="146"/>
      <c r="G609" s="146"/>
      <c r="H609" s="146"/>
      <c r="I609" s="146"/>
      <c r="J609" s="146"/>
      <c r="K609" s="146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N609"/>
      <c r="BO609"/>
      <c r="BP609"/>
      <c r="BQ609"/>
      <c r="BR609"/>
      <c r="BS609"/>
      <c r="BT609"/>
      <c r="BU609"/>
      <c r="BV609"/>
      <c r="BW609"/>
      <c r="BX609"/>
      <c r="BY609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</row>
    <row r="610" spans="1:124" ht="13" x14ac:dyDescent="0.3">
      <c r="A610" s="224" t="s">
        <v>142</v>
      </c>
      <c r="B610" s="221" t="s">
        <v>125</v>
      </c>
      <c r="C610" s="222" t="s">
        <v>125</v>
      </c>
      <c r="D610" s="222" t="s">
        <v>125</v>
      </c>
      <c r="E610" s="223" t="s">
        <v>125</v>
      </c>
      <c r="F610" s="147"/>
      <c r="G610" s="147"/>
      <c r="H610" s="146"/>
      <c r="I610" s="146"/>
      <c r="J610" s="146"/>
      <c r="K610" s="146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N610"/>
      <c r="BO610"/>
      <c r="BP610"/>
      <c r="BQ610"/>
      <c r="BR610"/>
      <c r="BS610"/>
      <c r="BT610"/>
      <c r="BU610"/>
      <c r="BV610"/>
      <c r="BW610"/>
      <c r="BX610"/>
      <c r="BY610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</row>
    <row r="611" spans="1:124" ht="13" x14ac:dyDescent="0.3">
      <c r="A611" s="224" t="s">
        <v>134</v>
      </c>
      <c r="B611" s="226">
        <f>H611/K611</f>
        <v>0.48746268656716418</v>
      </c>
      <c r="C611" s="226">
        <f>I611/L611</f>
        <v>0.80672268907563027</v>
      </c>
      <c r="D611" s="225">
        <f>N611/K611</f>
        <v>0.51253731343283582</v>
      </c>
      <c r="E611" s="225">
        <f>O611/L611</f>
        <v>0.19327731092436976</v>
      </c>
      <c r="F611" s="146"/>
      <c r="G611" s="146"/>
      <c r="H611" s="146">
        <f>SUM(CA3:CA170)</f>
        <v>3266</v>
      </c>
      <c r="I611" s="146">
        <f>SUM(BN3:BN170)</f>
        <v>96</v>
      </c>
      <c r="J611" s="146"/>
      <c r="K611" s="146">
        <f>SUM(CA3:CL170)</f>
        <v>6700</v>
      </c>
      <c r="L611">
        <f>SUM(BN3:BY170)</f>
        <v>119</v>
      </c>
      <c r="M611"/>
      <c r="N611">
        <f>K611-H611</f>
        <v>3434</v>
      </c>
      <c r="O611">
        <f>L611-I611</f>
        <v>23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N611"/>
      <c r="BO611"/>
      <c r="BP611"/>
      <c r="BQ611"/>
      <c r="BR611"/>
      <c r="BS611"/>
      <c r="BT611"/>
      <c r="BU611"/>
      <c r="BV611"/>
      <c r="BW611"/>
      <c r="BX611"/>
      <c r="BY611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</row>
    <row r="612" spans="1:124" ht="13" x14ac:dyDescent="0.3">
      <c r="A612" s="224" t="s">
        <v>135</v>
      </c>
      <c r="B612" s="226">
        <f t="shared" ref="B612:B619" si="733">H612/K612</f>
        <v>0.94223880597014931</v>
      </c>
      <c r="C612" s="226">
        <f t="shared" ref="C612:C619" si="734">I612/L612</f>
        <v>0.98319327731092432</v>
      </c>
      <c r="D612" s="225">
        <f t="shared" ref="D612:D619" si="735">N612/K612</f>
        <v>5.7761194029850749E-2</v>
      </c>
      <c r="E612" s="225">
        <f t="shared" ref="E612:E619" si="736">O612/L612</f>
        <v>1.680672268907563E-2</v>
      </c>
      <c r="F612"/>
      <c r="G612"/>
      <c r="H612" s="146">
        <f>SUM(CB3:CB170)+H611</f>
        <v>6313</v>
      </c>
      <c r="I612" s="146">
        <f>SUM(BO3:BO170)+I611</f>
        <v>117</v>
      </c>
      <c r="J612"/>
      <c r="K612">
        <f>K611</f>
        <v>6700</v>
      </c>
      <c r="L612">
        <f>L611</f>
        <v>119</v>
      </c>
      <c r="M612"/>
      <c r="N612">
        <f>K612-H612</f>
        <v>387</v>
      </c>
      <c r="O612">
        <f>L612-I612</f>
        <v>2</v>
      </c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N612"/>
      <c r="BO612"/>
      <c r="BP612"/>
      <c r="BQ612"/>
      <c r="BR612"/>
      <c r="BS612"/>
      <c r="BT612"/>
      <c r="BU612"/>
      <c r="BV612"/>
      <c r="BW612"/>
      <c r="BX612"/>
      <c r="BY61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</row>
    <row r="613" spans="1:124" ht="13" x14ac:dyDescent="0.3">
      <c r="A613" s="224" t="s">
        <v>136</v>
      </c>
      <c r="B613" s="226">
        <f t="shared" si="733"/>
        <v>0.99582089552238806</v>
      </c>
      <c r="C613" s="226">
        <f t="shared" si="734"/>
        <v>1</v>
      </c>
      <c r="D613" s="225">
        <f t="shared" si="735"/>
        <v>4.1791044776119399E-3</v>
      </c>
      <c r="E613" s="225">
        <f t="shared" si="736"/>
        <v>0</v>
      </c>
      <c r="F613"/>
      <c r="G613"/>
      <c r="H613" s="146">
        <f>SUM(CC3:CC170)+H612</f>
        <v>6672</v>
      </c>
      <c r="I613" s="146">
        <f>SUM(BP3:BP170)+I612</f>
        <v>119</v>
      </c>
      <c r="J613"/>
      <c r="K613">
        <f>K611</f>
        <v>6700</v>
      </c>
      <c r="L613">
        <f>L611</f>
        <v>119</v>
      </c>
      <c r="M613"/>
      <c r="N613">
        <f t="shared" ref="N613:N619" si="737">K613-H613</f>
        <v>28</v>
      </c>
      <c r="O613">
        <f t="shared" ref="O613:O619" si="738">L613-I613</f>
        <v>0</v>
      </c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N613"/>
      <c r="BO613"/>
      <c r="BP613"/>
      <c r="BQ613"/>
      <c r="BR613"/>
      <c r="BS613"/>
      <c r="BT613"/>
      <c r="BU613"/>
      <c r="BV613"/>
      <c r="BW613"/>
      <c r="BX613"/>
      <c r="BY613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</row>
    <row r="614" spans="1:124" ht="13" x14ac:dyDescent="0.3">
      <c r="A614" s="224" t="s">
        <v>137</v>
      </c>
      <c r="B614" s="226">
        <f t="shared" si="733"/>
        <v>0.99985074626865666</v>
      </c>
      <c r="C614" s="226">
        <f t="shared" si="734"/>
        <v>1</v>
      </c>
      <c r="D614" s="225">
        <f t="shared" si="735"/>
        <v>1.4925373134328358E-4</v>
      </c>
      <c r="E614" s="225">
        <f t="shared" si="736"/>
        <v>0</v>
      </c>
      <c r="F614"/>
      <c r="G614"/>
      <c r="H614">
        <f>SUM(CD3:CD170)+H613</f>
        <v>6699</v>
      </c>
      <c r="I614">
        <f>SUM(BQ3:BQ170)+I613</f>
        <v>119</v>
      </c>
      <c r="J614"/>
      <c r="K614">
        <f>K611</f>
        <v>6700</v>
      </c>
      <c r="L614">
        <f>L611</f>
        <v>119</v>
      </c>
      <c r="M614"/>
      <c r="N614">
        <f t="shared" si="737"/>
        <v>1</v>
      </c>
      <c r="O614">
        <f t="shared" si="738"/>
        <v>0</v>
      </c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N614"/>
      <c r="BO614"/>
      <c r="BP614"/>
      <c r="BQ614"/>
      <c r="BR614"/>
      <c r="BS614"/>
      <c r="BT614"/>
      <c r="BU614"/>
      <c r="BV614"/>
      <c r="BW614"/>
      <c r="BX614"/>
      <c r="BY614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</row>
    <row r="615" spans="1:124" ht="13" x14ac:dyDescent="0.3">
      <c r="A615" s="224" t="s">
        <v>138</v>
      </c>
      <c r="B615" s="226">
        <f t="shared" si="733"/>
        <v>1</v>
      </c>
      <c r="C615" s="226">
        <f t="shared" si="734"/>
        <v>1</v>
      </c>
      <c r="D615" s="225">
        <f t="shared" si="735"/>
        <v>0</v>
      </c>
      <c r="E615" s="225">
        <f t="shared" si="736"/>
        <v>0</v>
      </c>
      <c r="F615"/>
      <c r="G615"/>
      <c r="H615">
        <f>SUM(CE3:CE170)+H614</f>
        <v>6700</v>
      </c>
      <c r="I615">
        <f>SUM(BR3:BR170)+I614</f>
        <v>119</v>
      </c>
      <c r="J615"/>
      <c r="K615">
        <f>K611</f>
        <v>6700</v>
      </c>
      <c r="L615">
        <f>L611</f>
        <v>119</v>
      </c>
      <c r="M615"/>
      <c r="N615">
        <f t="shared" si="737"/>
        <v>0</v>
      </c>
      <c r="O615">
        <f t="shared" si="738"/>
        <v>0</v>
      </c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N615"/>
      <c r="BO615"/>
      <c r="BP615"/>
      <c r="BQ615"/>
      <c r="BR615"/>
      <c r="BS615"/>
      <c r="BT615"/>
      <c r="BU615"/>
      <c r="BV615"/>
      <c r="BW615"/>
      <c r="BX615"/>
      <c r="BY615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</row>
    <row r="616" spans="1:124" ht="13" x14ac:dyDescent="0.3">
      <c r="A616" s="224" t="s">
        <v>139</v>
      </c>
      <c r="B616" s="226">
        <f t="shared" si="733"/>
        <v>1</v>
      </c>
      <c r="C616" s="226">
        <f t="shared" si="734"/>
        <v>1</v>
      </c>
      <c r="D616" s="225">
        <f t="shared" si="735"/>
        <v>0</v>
      </c>
      <c r="E616" s="225">
        <f t="shared" si="736"/>
        <v>0</v>
      </c>
      <c r="F616"/>
      <c r="G616"/>
      <c r="H616">
        <f>SUM(CF3:CF170)+H615</f>
        <v>6700</v>
      </c>
      <c r="I616">
        <f>SUM(BS3:BS170)+I615</f>
        <v>119</v>
      </c>
      <c r="J616"/>
      <c r="K616">
        <f>K611</f>
        <v>6700</v>
      </c>
      <c r="L616">
        <f>L611</f>
        <v>119</v>
      </c>
      <c r="M616"/>
      <c r="N616">
        <f t="shared" si="737"/>
        <v>0</v>
      </c>
      <c r="O616">
        <f t="shared" si="738"/>
        <v>0</v>
      </c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N616"/>
      <c r="BO616"/>
      <c r="BP616"/>
      <c r="BQ616"/>
      <c r="BR616"/>
      <c r="BS616"/>
      <c r="BT616"/>
      <c r="BU616"/>
      <c r="BV616"/>
      <c r="BW616"/>
      <c r="BX616"/>
      <c r="BY616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</row>
    <row r="617" spans="1:124" ht="13" x14ac:dyDescent="0.3">
      <c r="A617" s="224" t="s">
        <v>140</v>
      </c>
      <c r="B617" s="226">
        <f t="shared" si="733"/>
        <v>1</v>
      </c>
      <c r="C617" s="226">
        <f t="shared" si="734"/>
        <v>1</v>
      </c>
      <c r="D617" s="225">
        <f t="shared" si="735"/>
        <v>0</v>
      </c>
      <c r="E617" s="225">
        <f t="shared" si="736"/>
        <v>0</v>
      </c>
      <c r="F617"/>
      <c r="G617"/>
      <c r="H617">
        <f>SUM(CG3:CG170)+H616</f>
        <v>6700</v>
      </c>
      <c r="I617">
        <f>SUM(BT3:BT170)+I616</f>
        <v>119</v>
      </c>
      <c r="J617"/>
      <c r="K617">
        <f>K611</f>
        <v>6700</v>
      </c>
      <c r="L617">
        <f>L611</f>
        <v>119</v>
      </c>
      <c r="M617"/>
      <c r="N617">
        <f t="shared" si="737"/>
        <v>0</v>
      </c>
      <c r="O617">
        <f t="shared" si="738"/>
        <v>0</v>
      </c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N617"/>
      <c r="BO617"/>
      <c r="BP617"/>
      <c r="BQ617"/>
      <c r="BR617"/>
      <c r="BS617"/>
      <c r="BT617"/>
      <c r="BU617"/>
      <c r="BV617"/>
      <c r="BW617"/>
      <c r="BX617"/>
      <c r="BY617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</row>
    <row r="618" spans="1:124" ht="13" x14ac:dyDescent="0.3">
      <c r="A618" s="224" t="s">
        <v>141</v>
      </c>
      <c r="B618" s="226">
        <f t="shared" si="733"/>
        <v>1</v>
      </c>
      <c r="C618" s="226">
        <f t="shared" si="734"/>
        <v>1</v>
      </c>
      <c r="D618" s="225">
        <f t="shared" si="735"/>
        <v>0</v>
      </c>
      <c r="E618" s="225">
        <f t="shared" si="736"/>
        <v>0</v>
      </c>
      <c r="F618"/>
      <c r="G618"/>
      <c r="H618">
        <f>SUM(CH3:CH170)+H617</f>
        <v>6700</v>
      </c>
      <c r="I618">
        <f>SUM(BU3:BU170)+I617</f>
        <v>119</v>
      </c>
      <c r="J618"/>
      <c r="K618">
        <f>K611</f>
        <v>6700</v>
      </c>
      <c r="L618">
        <f>L611</f>
        <v>119</v>
      </c>
      <c r="M618"/>
      <c r="N618">
        <f t="shared" si="737"/>
        <v>0</v>
      </c>
      <c r="O618">
        <f t="shared" si="738"/>
        <v>0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N618"/>
      <c r="BO618"/>
      <c r="BP618"/>
      <c r="BQ618"/>
      <c r="BR618"/>
      <c r="BS618"/>
      <c r="BT618"/>
      <c r="BU618"/>
      <c r="BV618"/>
      <c r="BW618"/>
      <c r="BX618"/>
      <c r="BY618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</row>
    <row r="619" spans="1:124" ht="13" x14ac:dyDescent="0.3">
      <c r="A619" s="224" t="s">
        <v>143</v>
      </c>
      <c r="B619" s="226">
        <f t="shared" si="733"/>
        <v>1</v>
      </c>
      <c r="C619" s="226">
        <f t="shared" si="734"/>
        <v>1</v>
      </c>
      <c r="D619" s="225">
        <f t="shared" si="735"/>
        <v>0</v>
      </c>
      <c r="E619" s="225">
        <f t="shared" si="736"/>
        <v>0</v>
      </c>
      <c r="F619"/>
      <c r="H619" s="2">
        <f>SUM(CI3:CL170)+H618</f>
        <v>6700</v>
      </c>
      <c r="I619" s="2">
        <f>SUM(BV3:BY170)+I618</f>
        <v>119</v>
      </c>
      <c r="J619"/>
      <c r="K619">
        <f>K611</f>
        <v>6700</v>
      </c>
      <c r="L619">
        <f>L611</f>
        <v>119</v>
      </c>
      <c r="M619"/>
      <c r="N619">
        <f t="shared" si="737"/>
        <v>0</v>
      </c>
      <c r="O619">
        <f t="shared" si="738"/>
        <v>0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N619"/>
      <c r="BO619"/>
      <c r="BP619"/>
      <c r="BQ619"/>
      <c r="BR619"/>
      <c r="BS619"/>
      <c r="BT619"/>
      <c r="BU619"/>
      <c r="BV619"/>
      <c r="BW619"/>
      <c r="BX619"/>
      <c r="BY619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</row>
    <row r="620" spans="1:124" ht="13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N620"/>
      <c r="BO620"/>
      <c r="BP620"/>
      <c r="BQ620"/>
      <c r="BR620"/>
      <c r="BS620"/>
      <c r="BT620"/>
      <c r="BU620"/>
      <c r="BV620"/>
      <c r="BW620"/>
      <c r="BX620"/>
      <c r="BY620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</row>
    <row r="621" spans="1:124" ht="13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N621"/>
      <c r="BO621"/>
      <c r="BP621"/>
      <c r="BQ621"/>
      <c r="BR621"/>
      <c r="BS621"/>
      <c r="BT621"/>
      <c r="BU621"/>
      <c r="BV621"/>
      <c r="BW621"/>
      <c r="BX621"/>
      <c r="BY621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</row>
    <row r="622" spans="1:124" ht="13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N622"/>
      <c r="BO622"/>
      <c r="BP622"/>
      <c r="BQ622"/>
      <c r="BR622"/>
      <c r="BS622"/>
      <c r="BT622"/>
      <c r="BU622"/>
      <c r="BV622"/>
      <c r="BW622"/>
      <c r="BX622"/>
      <c r="BY62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</row>
    <row r="623" spans="1:124" ht="13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N623"/>
      <c r="BO623"/>
      <c r="BP623"/>
      <c r="BQ623"/>
      <c r="BR623"/>
      <c r="BS623"/>
      <c r="BT623"/>
      <c r="BU623"/>
      <c r="BV623"/>
      <c r="BW623"/>
      <c r="BX623"/>
      <c r="BY623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</row>
    <row r="624" spans="1:124" ht="13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N624"/>
      <c r="BO624"/>
      <c r="BP624"/>
      <c r="BQ624"/>
      <c r="BR624"/>
      <c r="BS624"/>
      <c r="BT624"/>
      <c r="BU624"/>
      <c r="BV624"/>
      <c r="BW624"/>
      <c r="BX624"/>
      <c r="BY624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</row>
    <row r="625" spans="1:124" ht="13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N625"/>
      <c r="BO625"/>
      <c r="BP625"/>
      <c r="BQ625"/>
      <c r="BR625"/>
      <c r="BS625"/>
      <c r="BT625"/>
      <c r="BU625"/>
      <c r="BV625"/>
      <c r="BW625"/>
      <c r="BX625"/>
      <c r="BY625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</row>
    <row r="626" spans="1:124" ht="13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N626"/>
      <c r="BO626"/>
      <c r="BP626"/>
      <c r="BQ626"/>
      <c r="BR626"/>
      <c r="BS626"/>
      <c r="BT626"/>
      <c r="BU626"/>
      <c r="BV626"/>
      <c r="BW626"/>
      <c r="BX626"/>
      <c r="BY626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</row>
    <row r="627" spans="1:124" ht="13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N627"/>
      <c r="BO627"/>
      <c r="BP627"/>
      <c r="BQ627"/>
      <c r="BR627"/>
      <c r="BS627"/>
      <c r="BT627"/>
      <c r="BU627"/>
      <c r="BV627"/>
      <c r="BW627"/>
      <c r="BX627"/>
      <c r="BY627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</row>
    <row r="628" spans="1:124" ht="13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N628"/>
      <c r="BO628"/>
      <c r="BP628"/>
      <c r="BQ628"/>
      <c r="BR628"/>
      <c r="BS628"/>
      <c r="BT628"/>
      <c r="BU628"/>
      <c r="BV628"/>
      <c r="BW628"/>
      <c r="BX628"/>
      <c r="BY628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</row>
    <row r="629" spans="1:124" ht="13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N629"/>
      <c r="BO629"/>
      <c r="BP629"/>
      <c r="BQ629"/>
      <c r="BR629"/>
      <c r="BS629"/>
      <c r="BT629"/>
      <c r="BU629"/>
      <c r="BV629"/>
      <c r="BW629"/>
      <c r="BX629"/>
      <c r="BY629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</row>
    <row r="630" spans="1:124" ht="13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N630"/>
      <c r="BO630"/>
      <c r="BP630"/>
      <c r="BQ630"/>
      <c r="BR630"/>
      <c r="BS630"/>
      <c r="BT630"/>
      <c r="BU630"/>
      <c r="BV630"/>
      <c r="BW630"/>
      <c r="BX630"/>
      <c r="BY630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</row>
    <row r="631" spans="1:124" ht="13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N631"/>
      <c r="BO631"/>
      <c r="BP631"/>
      <c r="BQ631"/>
      <c r="BR631"/>
      <c r="BS631"/>
      <c r="BT631"/>
      <c r="BU631"/>
      <c r="BV631"/>
      <c r="BW631"/>
      <c r="BX631"/>
      <c r="BY631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</row>
    <row r="632" spans="1:124" ht="13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N632"/>
      <c r="BO632"/>
      <c r="BP632"/>
      <c r="BQ632"/>
      <c r="BR632"/>
      <c r="BS632"/>
      <c r="BT632"/>
      <c r="BU632"/>
      <c r="BV632"/>
      <c r="BW632"/>
      <c r="BX632"/>
      <c r="BY63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</row>
    <row r="633" spans="1:124" ht="13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N633"/>
      <c r="BO633"/>
      <c r="BP633"/>
      <c r="BQ633"/>
      <c r="BR633"/>
      <c r="BS633"/>
      <c r="BT633"/>
      <c r="BU633"/>
      <c r="BV633"/>
      <c r="BW633"/>
      <c r="BX633"/>
      <c r="BY633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</row>
    <row r="634" spans="1:124" ht="13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N634"/>
      <c r="BO634"/>
      <c r="BP634"/>
      <c r="BQ634"/>
      <c r="BR634"/>
      <c r="BS634"/>
      <c r="BT634"/>
      <c r="BU634"/>
      <c r="BV634"/>
      <c r="BW634"/>
      <c r="BX634"/>
      <c r="BY634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</row>
    <row r="635" spans="1:124" ht="13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N635"/>
      <c r="BO635"/>
      <c r="BP635"/>
      <c r="BQ635"/>
      <c r="BR635"/>
      <c r="BS635"/>
      <c r="BT635"/>
      <c r="BU635"/>
      <c r="BV635"/>
      <c r="BW635"/>
      <c r="BX635"/>
      <c r="BY635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</row>
    <row r="636" spans="1:124" ht="13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N636"/>
      <c r="BO636"/>
      <c r="BP636"/>
      <c r="BQ636"/>
      <c r="BR636"/>
      <c r="BS636"/>
      <c r="BT636"/>
      <c r="BU636"/>
      <c r="BV636"/>
      <c r="BW636"/>
      <c r="BX636"/>
      <c r="BY636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</row>
    <row r="637" spans="1:124" ht="13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N637"/>
      <c r="BO637"/>
      <c r="BP637"/>
      <c r="BQ637"/>
      <c r="BR637"/>
      <c r="BS637"/>
      <c r="BT637"/>
      <c r="BU637"/>
      <c r="BV637"/>
      <c r="BW637"/>
      <c r="BX637"/>
      <c r="BY637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</row>
    <row r="638" spans="1:124" ht="13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N638"/>
      <c r="BO638"/>
      <c r="BP638"/>
      <c r="BQ638"/>
      <c r="BR638"/>
      <c r="BS638"/>
      <c r="BT638"/>
      <c r="BU638"/>
      <c r="BV638"/>
      <c r="BW638"/>
      <c r="BX638"/>
      <c r="BY638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</row>
    <row r="639" spans="1:124" ht="13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N639"/>
      <c r="BO639"/>
      <c r="BP639"/>
      <c r="BQ639"/>
      <c r="BR639"/>
      <c r="BS639"/>
      <c r="BT639"/>
      <c r="BU639"/>
      <c r="BV639"/>
      <c r="BW639"/>
      <c r="BX639"/>
      <c r="BY639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</row>
    <row r="640" spans="1:124" ht="13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N640"/>
      <c r="BO640"/>
      <c r="BP640"/>
      <c r="BQ640"/>
      <c r="BR640"/>
      <c r="BS640"/>
      <c r="BT640"/>
      <c r="BU640"/>
      <c r="BV640"/>
      <c r="BW640"/>
      <c r="BX640"/>
      <c r="BY640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</row>
    <row r="641" spans="1:124" ht="13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N641"/>
      <c r="BO641"/>
      <c r="BP641"/>
      <c r="BQ641"/>
      <c r="BR641"/>
      <c r="BS641"/>
      <c r="BT641"/>
      <c r="BU641"/>
      <c r="BV641"/>
      <c r="BW641"/>
      <c r="BX641"/>
      <c r="BY641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</row>
    <row r="642" spans="1:124" ht="13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N642"/>
      <c r="BO642"/>
      <c r="BP642"/>
      <c r="BQ642"/>
      <c r="BR642"/>
      <c r="BS642"/>
      <c r="BT642"/>
      <c r="BU642"/>
      <c r="BV642"/>
      <c r="BW642"/>
      <c r="BX642"/>
      <c r="BY64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</row>
    <row r="643" spans="1:124" ht="13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N643"/>
      <c r="BO643"/>
      <c r="BP643"/>
      <c r="BQ643"/>
      <c r="BR643"/>
      <c r="BS643"/>
      <c r="BT643"/>
      <c r="BU643"/>
      <c r="BV643"/>
      <c r="BW643"/>
      <c r="BX643"/>
      <c r="BY643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</row>
    <row r="644" spans="1:124" ht="13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N644"/>
      <c r="BO644"/>
      <c r="BP644"/>
      <c r="BQ644"/>
      <c r="BR644"/>
      <c r="BS644"/>
      <c r="BT644"/>
      <c r="BU644"/>
      <c r="BV644"/>
      <c r="BW644"/>
      <c r="BX644"/>
      <c r="BY644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</row>
    <row r="645" spans="1:124" ht="13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N645"/>
      <c r="BO645"/>
      <c r="BP645"/>
      <c r="BQ645"/>
      <c r="BR645"/>
      <c r="BS645"/>
      <c r="BT645"/>
      <c r="BU645"/>
      <c r="BV645"/>
      <c r="BW645"/>
      <c r="BX645"/>
      <c r="BY645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</row>
    <row r="646" spans="1:124" ht="13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N646"/>
      <c r="BO646"/>
      <c r="BP646"/>
      <c r="BQ646"/>
      <c r="BR646"/>
      <c r="BS646"/>
      <c r="BT646"/>
      <c r="BU646"/>
      <c r="BV646"/>
      <c r="BW646"/>
      <c r="BX646"/>
      <c r="BY646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</row>
    <row r="647" spans="1:124" ht="13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N647"/>
      <c r="BO647"/>
      <c r="BP647"/>
      <c r="BQ647"/>
      <c r="BR647"/>
      <c r="BS647"/>
      <c r="BT647"/>
      <c r="BU647"/>
      <c r="BV647"/>
      <c r="BW647"/>
      <c r="BX647"/>
      <c r="BY647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</row>
    <row r="648" spans="1:124" ht="13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N648"/>
      <c r="BO648"/>
      <c r="BP648"/>
      <c r="BQ648"/>
      <c r="BR648"/>
      <c r="BS648"/>
      <c r="BT648"/>
      <c r="BU648"/>
      <c r="BV648"/>
      <c r="BW648"/>
      <c r="BX648"/>
      <c r="BY648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</row>
    <row r="649" spans="1:124" ht="13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N649"/>
      <c r="BO649"/>
      <c r="BP649"/>
      <c r="BQ649"/>
      <c r="BR649"/>
      <c r="BS649"/>
      <c r="BT649"/>
      <c r="BU649"/>
      <c r="BV649"/>
      <c r="BW649"/>
      <c r="BX649"/>
      <c r="BY649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</row>
    <row r="650" spans="1:124" ht="13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N650"/>
      <c r="BO650"/>
      <c r="BP650"/>
      <c r="BQ650"/>
      <c r="BR650"/>
      <c r="BS650"/>
      <c r="BT650"/>
      <c r="BU650"/>
      <c r="BV650"/>
      <c r="BW650"/>
      <c r="BX650"/>
      <c r="BY650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</row>
    <row r="651" spans="1:124" ht="13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N651"/>
      <c r="BO651"/>
      <c r="BP651"/>
      <c r="BQ651"/>
      <c r="BR651"/>
      <c r="BS651"/>
      <c r="BT651"/>
      <c r="BU651"/>
      <c r="BV651"/>
      <c r="BW651"/>
      <c r="BX651"/>
      <c r="BY651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</row>
    <row r="652" spans="1:124" ht="13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N652"/>
      <c r="BO652"/>
      <c r="BP652"/>
      <c r="BQ652"/>
      <c r="BR652"/>
      <c r="BS652"/>
      <c r="BT652"/>
      <c r="BU652"/>
      <c r="BV652"/>
      <c r="BW652"/>
      <c r="BX652"/>
      <c r="BY65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</row>
    <row r="653" spans="1:124" ht="13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N653"/>
      <c r="BO653"/>
      <c r="BP653"/>
      <c r="BQ653"/>
      <c r="BR653"/>
      <c r="BS653"/>
      <c r="BT653"/>
      <c r="BU653"/>
      <c r="BV653"/>
      <c r="BW653"/>
      <c r="BX653"/>
      <c r="BY653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</row>
    <row r="654" spans="1:124" ht="13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N654"/>
      <c r="BO654"/>
      <c r="BP654"/>
      <c r="BQ654"/>
      <c r="BR654"/>
      <c r="BS654"/>
      <c r="BT654"/>
      <c r="BU654"/>
      <c r="BV654"/>
      <c r="BW654"/>
      <c r="BX654"/>
      <c r="BY654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</row>
    <row r="655" spans="1:124" ht="13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N655"/>
      <c r="BO655"/>
      <c r="BP655"/>
      <c r="BQ655"/>
      <c r="BR655"/>
      <c r="BS655"/>
      <c r="BT655"/>
      <c r="BU655"/>
      <c r="BV655"/>
      <c r="BW655"/>
      <c r="BX655"/>
      <c r="BY655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</row>
    <row r="656" spans="1:124" ht="13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N656"/>
      <c r="BO656"/>
      <c r="BP656"/>
      <c r="BQ656"/>
      <c r="BR656"/>
      <c r="BS656"/>
      <c r="BT656"/>
      <c r="BU656"/>
      <c r="BV656"/>
      <c r="BW656"/>
      <c r="BX656"/>
      <c r="BY656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</row>
    <row r="657" spans="1:124" ht="13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N657"/>
      <c r="BO657"/>
      <c r="BP657"/>
      <c r="BQ657"/>
      <c r="BR657"/>
      <c r="BS657"/>
      <c r="BT657"/>
      <c r="BU657"/>
      <c r="BV657"/>
      <c r="BW657"/>
      <c r="BX657"/>
      <c r="BY657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</row>
    <row r="658" spans="1:124" ht="13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N658"/>
      <c r="BO658"/>
      <c r="BP658"/>
      <c r="BQ658"/>
      <c r="BR658"/>
      <c r="BS658"/>
      <c r="BT658"/>
      <c r="BU658"/>
      <c r="BV658"/>
      <c r="BW658"/>
      <c r="BX658"/>
      <c r="BY658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</row>
    <row r="659" spans="1:124" ht="13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N659"/>
      <c r="BO659"/>
      <c r="BP659"/>
      <c r="BQ659"/>
      <c r="BR659"/>
      <c r="BS659"/>
      <c r="BT659"/>
      <c r="BU659"/>
      <c r="BV659"/>
      <c r="BW659"/>
      <c r="BX659"/>
      <c r="BY659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</row>
    <row r="660" spans="1:124" ht="13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N660"/>
      <c r="BO660"/>
      <c r="BP660"/>
      <c r="BQ660"/>
      <c r="BR660"/>
      <c r="BS660"/>
      <c r="BT660"/>
      <c r="BU660"/>
      <c r="BV660"/>
      <c r="BW660"/>
      <c r="BX660"/>
      <c r="BY660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</row>
    <row r="661" spans="1:124" ht="13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N661"/>
      <c r="BO661"/>
      <c r="BP661"/>
      <c r="BQ661"/>
      <c r="BR661"/>
      <c r="BS661"/>
      <c r="BT661"/>
      <c r="BU661"/>
      <c r="BV661"/>
      <c r="BW661"/>
      <c r="BX661"/>
      <c r="BY661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</row>
    <row r="662" spans="1:124" ht="13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N662"/>
      <c r="BO662"/>
      <c r="BP662"/>
      <c r="BQ662"/>
      <c r="BR662"/>
      <c r="BS662"/>
      <c r="BT662"/>
      <c r="BU662"/>
      <c r="BV662"/>
      <c r="BW662"/>
      <c r="BX662"/>
      <c r="BY66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</row>
    <row r="663" spans="1:124" ht="13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N663"/>
      <c r="BO663"/>
      <c r="BP663"/>
      <c r="BQ663"/>
      <c r="BR663"/>
      <c r="BS663"/>
      <c r="BT663"/>
      <c r="BU663"/>
      <c r="BV663"/>
      <c r="BW663"/>
      <c r="BX663"/>
      <c r="BY663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</row>
    <row r="664" spans="1:124" ht="13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N664"/>
      <c r="BO664"/>
      <c r="BP664"/>
      <c r="BQ664"/>
      <c r="BR664"/>
      <c r="BS664"/>
      <c r="BT664"/>
      <c r="BU664"/>
      <c r="BV664"/>
      <c r="BW664"/>
      <c r="BX664"/>
      <c r="BY664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</row>
    <row r="665" spans="1:124" ht="13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N665"/>
      <c r="BO665"/>
      <c r="BP665"/>
      <c r="BQ665"/>
      <c r="BR665"/>
      <c r="BS665"/>
      <c r="BT665"/>
      <c r="BU665"/>
      <c r="BV665"/>
      <c r="BW665"/>
      <c r="BX665"/>
      <c r="BY665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</row>
    <row r="666" spans="1:124" ht="13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N666"/>
      <c r="BO666"/>
      <c r="BP666"/>
      <c r="BQ666"/>
      <c r="BR666"/>
      <c r="BS666"/>
      <c r="BT666"/>
      <c r="BU666"/>
      <c r="BV666"/>
      <c r="BW666"/>
      <c r="BX666"/>
      <c r="BY666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</row>
    <row r="667" spans="1:124" ht="13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N667"/>
      <c r="BO667"/>
      <c r="BP667"/>
      <c r="BQ667"/>
      <c r="BR667"/>
      <c r="BS667"/>
      <c r="BT667"/>
      <c r="BU667"/>
      <c r="BV667"/>
      <c r="BW667"/>
      <c r="BX667"/>
      <c r="BY667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</row>
    <row r="668" spans="1:124" ht="13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N668"/>
      <c r="BO668"/>
      <c r="BP668"/>
      <c r="BQ668"/>
      <c r="BR668"/>
      <c r="BS668"/>
      <c r="BT668"/>
      <c r="BU668"/>
      <c r="BV668"/>
      <c r="BW668"/>
      <c r="BX668"/>
      <c r="BY668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</row>
    <row r="669" spans="1:124" ht="13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N669"/>
      <c r="BO669"/>
      <c r="BP669"/>
      <c r="BQ669"/>
      <c r="BR669"/>
      <c r="BS669"/>
      <c r="BT669"/>
      <c r="BU669"/>
      <c r="BV669"/>
      <c r="BW669"/>
      <c r="BX669"/>
      <c r="BY669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</row>
    <row r="670" spans="1:124" ht="13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N670"/>
      <c r="BO670"/>
      <c r="BP670"/>
      <c r="BQ670"/>
      <c r="BR670"/>
      <c r="BS670"/>
      <c r="BT670"/>
      <c r="BU670"/>
      <c r="BV670"/>
      <c r="BW670"/>
      <c r="BX670"/>
      <c r="BY670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</row>
    <row r="671" spans="1:124" ht="13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N671"/>
      <c r="BO671"/>
      <c r="BP671"/>
      <c r="BQ671"/>
      <c r="BR671"/>
      <c r="BS671"/>
      <c r="BT671"/>
      <c r="BU671"/>
      <c r="BV671"/>
      <c r="BW671"/>
      <c r="BX671"/>
      <c r="BY671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</row>
    <row r="672" spans="1:124" ht="13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N672"/>
      <c r="BO672"/>
      <c r="BP672"/>
      <c r="BQ672"/>
      <c r="BR672"/>
      <c r="BS672"/>
      <c r="BT672"/>
      <c r="BU672"/>
      <c r="BV672"/>
      <c r="BW672"/>
      <c r="BX672"/>
      <c r="BY67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</row>
    <row r="673" spans="1:124" ht="13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N673"/>
      <c r="BO673"/>
      <c r="BP673"/>
      <c r="BQ673"/>
      <c r="BR673"/>
      <c r="BS673"/>
      <c r="BT673"/>
      <c r="BU673"/>
      <c r="BV673"/>
      <c r="BW673"/>
      <c r="BX673"/>
      <c r="BY673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</row>
    <row r="674" spans="1:124" ht="13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N674"/>
      <c r="BO674"/>
      <c r="BP674"/>
      <c r="BQ674"/>
      <c r="BR674"/>
      <c r="BS674"/>
      <c r="BT674"/>
      <c r="BU674"/>
      <c r="BV674"/>
      <c r="BW674"/>
      <c r="BX674"/>
      <c r="BY674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</row>
    <row r="675" spans="1:124" ht="13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N675"/>
      <c r="BO675"/>
      <c r="BP675"/>
      <c r="BQ675"/>
      <c r="BR675"/>
      <c r="BS675"/>
      <c r="BT675"/>
      <c r="BU675"/>
      <c r="BV675"/>
      <c r="BW675"/>
      <c r="BX675"/>
      <c r="BY675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</row>
    <row r="676" spans="1:124" ht="13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N676"/>
      <c r="BO676"/>
      <c r="BP676"/>
      <c r="BQ676"/>
      <c r="BR676"/>
      <c r="BS676"/>
      <c r="BT676"/>
      <c r="BU676"/>
      <c r="BV676"/>
      <c r="BW676"/>
      <c r="BX676"/>
      <c r="BY676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</row>
    <row r="677" spans="1:124" ht="13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N677"/>
      <c r="BO677"/>
      <c r="BP677"/>
      <c r="BQ677"/>
      <c r="BR677"/>
      <c r="BS677"/>
      <c r="BT677"/>
      <c r="BU677"/>
      <c r="BV677"/>
      <c r="BW677"/>
      <c r="BX677"/>
      <c r="BY677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</row>
    <row r="678" spans="1:124" ht="13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N678"/>
      <c r="BO678"/>
      <c r="BP678"/>
      <c r="BQ678"/>
      <c r="BR678"/>
      <c r="BS678"/>
      <c r="BT678"/>
      <c r="BU678"/>
      <c r="BV678"/>
      <c r="BW678"/>
      <c r="BX678"/>
      <c r="BY678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</row>
    <row r="679" spans="1:124" ht="13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N679"/>
      <c r="BO679"/>
      <c r="BP679"/>
      <c r="BQ679"/>
      <c r="BR679"/>
      <c r="BS679"/>
      <c r="BT679"/>
      <c r="BU679"/>
      <c r="BV679"/>
      <c r="BW679"/>
      <c r="BX679"/>
      <c r="BY679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</row>
    <row r="680" spans="1:124" ht="13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N680"/>
      <c r="BO680"/>
      <c r="BP680"/>
      <c r="BQ680"/>
      <c r="BR680"/>
      <c r="BS680"/>
      <c r="BT680"/>
      <c r="BU680"/>
      <c r="BV680"/>
      <c r="BW680"/>
      <c r="BX680"/>
      <c r="BY680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</row>
    <row r="681" spans="1:124" ht="13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N681"/>
      <c r="BO681"/>
      <c r="BP681"/>
      <c r="BQ681"/>
      <c r="BR681"/>
      <c r="BS681"/>
      <c r="BT681"/>
      <c r="BU681"/>
      <c r="BV681"/>
      <c r="BW681"/>
      <c r="BX681"/>
      <c r="BY681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</row>
    <row r="682" spans="1:124" ht="13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N682"/>
      <c r="BO682"/>
      <c r="BP682"/>
      <c r="BQ682"/>
      <c r="BR682"/>
      <c r="BS682"/>
      <c r="BT682"/>
      <c r="BU682"/>
      <c r="BV682"/>
      <c r="BW682"/>
      <c r="BX682"/>
      <c r="BY68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</row>
    <row r="683" spans="1:124" ht="13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N683"/>
      <c r="BO683"/>
      <c r="BP683"/>
      <c r="BQ683"/>
      <c r="BR683"/>
      <c r="BS683"/>
      <c r="BT683"/>
      <c r="BU683"/>
      <c r="BV683"/>
      <c r="BW683"/>
      <c r="BX683"/>
      <c r="BY683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</row>
    <row r="684" spans="1:124" ht="13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N684"/>
      <c r="BO684"/>
      <c r="BP684"/>
      <c r="BQ684"/>
      <c r="BR684"/>
      <c r="BS684"/>
      <c r="BT684"/>
      <c r="BU684"/>
      <c r="BV684"/>
      <c r="BW684"/>
      <c r="BX684"/>
      <c r="BY684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</row>
    <row r="685" spans="1:124" ht="13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N685"/>
      <c r="BO685"/>
      <c r="BP685"/>
      <c r="BQ685"/>
      <c r="BR685"/>
      <c r="BS685"/>
      <c r="BT685"/>
      <c r="BU685"/>
      <c r="BV685"/>
      <c r="BW685"/>
      <c r="BX685"/>
      <c r="BY685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</row>
    <row r="686" spans="1:124" ht="13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N686"/>
      <c r="BO686"/>
      <c r="BP686"/>
      <c r="BQ686"/>
      <c r="BR686"/>
      <c r="BS686"/>
      <c r="BT686"/>
      <c r="BU686"/>
      <c r="BV686"/>
      <c r="BW686"/>
      <c r="BX686"/>
      <c r="BY686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</row>
    <row r="687" spans="1:124" ht="13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N687"/>
      <c r="BO687"/>
      <c r="BP687"/>
      <c r="BQ687"/>
      <c r="BR687"/>
      <c r="BS687"/>
      <c r="BT687"/>
      <c r="BU687"/>
      <c r="BV687"/>
      <c r="BW687"/>
      <c r="BX687"/>
      <c r="BY687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</row>
    <row r="688" spans="1:124" ht="13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N688"/>
      <c r="BO688"/>
      <c r="BP688"/>
      <c r="BQ688"/>
      <c r="BR688"/>
      <c r="BS688"/>
      <c r="BT688"/>
      <c r="BU688"/>
      <c r="BV688"/>
      <c r="BW688"/>
      <c r="BX688"/>
      <c r="BY688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</row>
    <row r="689" spans="1:124" ht="13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N689"/>
      <c r="BO689"/>
      <c r="BP689"/>
      <c r="BQ689"/>
      <c r="BR689"/>
      <c r="BS689"/>
      <c r="BT689"/>
      <c r="BU689"/>
      <c r="BV689"/>
      <c r="BW689"/>
      <c r="BX689"/>
      <c r="BY689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</row>
    <row r="690" spans="1:124" ht="13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N690"/>
      <c r="BO690"/>
      <c r="BP690"/>
      <c r="BQ690"/>
      <c r="BR690"/>
      <c r="BS690"/>
      <c r="BT690"/>
      <c r="BU690"/>
      <c r="BV690"/>
      <c r="BW690"/>
      <c r="BX690"/>
      <c r="BY690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</row>
    <row r="691" spans="1:124" ht="13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N691"/>
      <c r="BO691"/>
      <c r="BP691"/>
      <c r="BQ691"/>
      <c r="BR691"/>
      <c r="BS691"/>
      <c r="BT691"/>
      <c r="BU691"/>
      <c r="BV691"/>
      <c r="BW691"/>
      <c r="BX691"/>
      <c r="BY691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</row>
    <row r="692" spans="1:124" ht="13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N692"/>
      <c r="BO692"/>
      <c r="BP692"/>
      <c r="BQ692"/>
      <c r="BR692"/>
      <c r="BS692"/>
      <c r="BT692"/>
      <c r="BU692"/>
      <c r="BV692"/>
      <c r="BW692"/>
      <c r="BX692"/>
      <c r="BY69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</row>
    <row r="693" spans="1:124" ht="13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N693"/>
      <c r="BO693"/>
      <c r="BP693"/>
      <c r="BQ693"/>
      <c r="BR693"/>
      <c r="BS693"/>
      <c r="BT693"/>
      <c r="BU693"/>
      <c r="BV693"/>
      <c r="BW693"/>
      <c r="BX693"/>
      <c r="BY693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</row>
    <row r="694" spans="1:124" ht="13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N694"/>
      <c r="BO694"/>
      <c r="BP694"/>
      <c r="BQ694"/>
      <c r="BR694"/>
      <c r="BS694"/>
      <c r="BT694"/>
      <c r="BU694"/>
      <c r="BV694"/>
      <c r="BW694"/>
      <c r="BX694"/>
      <c r="BY694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</row>
    <row r="695" spans="1:124" ht="13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N695"/>
      <c r="BO695"/>
      <c r="BP695"/>
      <c r="BQ695"/>
      <c r="BR695"/>
      <c r="BS695"/>
      <c r="BT695"/>
      <c r="BU695"/>
      <c r="BV695"/>
      <c r="BW695"/>
      <c r="BX695"/>
      <c r="BY695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</row>
    <row r="696" spans="1:124" ht="13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N696"/>
      <c r="BO696"/>
      <c r="BP696"/>
      <c r="BQ696"/>
      <c r="BR696"/>
      <c r="BS696"/>
      <c r="BT696"/>
      <c r="BU696"/>
      <c r="BV696"/>
      <c r="BW696"/>
      <c r="BX696"/>
      <c r="BY696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</row>
    <row r="697" spans="1:124" ht="13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N697"/>
      <c r="BO697"/>
      <c r="BP697"/>
      <c r="BQ697"/>
      <c r="BR697"/>
      <c r="BS697"/>
      <c r="BT697"/>
      <c r="BU697"/>
      <c r="BV697"/>
      <c r="BW697"/>
      <c r="BX697"/>
      <c r="BY697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</row>
    <row r="698" spans="1:124" ht="13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N698"/>
      <c r="BO698"/>
      <c r="BP698"/>
      <c r="BQ698"/>
      <c r="BR698"/>
      <c r="BS698"/>
      <c r="BT698"/>
      <c r="BU698"/>
      <c r="BV698"/>
      <c r="BW698"/>
      <c r="BX698"/>
      <c r="BY698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</row>
    <row r="699" spans="1:124" ht="13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N699"/>
      <c r="BO699"/>
      <c r="BP699"/>
      <c r="BQ699"/>
      <c r="BR699"/>
      <c r="BS699"/>
      <c r="BT699"/>
      <c r="BU699"/>
      <c r="BV699"/>
      <c r="BW699"/>
      <c r="BX699"/>
      <c r="BY699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</row>
    <row r="700" spans="1:124" ht="13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N700"/>
      <c r="BO700"/>
      <c r="BP700"/>
      <c r="BQ700"/>
      <c r="BR700"/>
      <c r="BS700"/>
      <c r="BT700"/>
      <c r="BU700"/>
      <c r="BV700"/>
      <c r="BW700"/>
      <c r="BX700"/>
      <c r="BY700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</row>
    <row r="701" spans="1:124" ht="13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N701"/>
      <c r="BO701"/>
      <c r="BP701"/>
      <c r="BQ701"/>
      <c r="BR701"/>
      <c r="BS701"/>
      <c r="BT701"/>
      <c r="BU701"/>
      <c r="BV701"/>
      <c r="BW701"/>
      <c r="BX701"/>
      <c r="BY701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</row>
    <row r="702" spans="1:124" ht="13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N702"/>
      <c r="BO702"/>
      <c r="BP702"/>
      <c r="BQ702"/>
      <c r="BR702"/>
      <c r="BS702"/>
      <c r="BT702"/>
      <c r="BU702"/>
      <c r="BV702"/>
      <c r="BW702"/>
      <c r="BX702"/>
      <c r="BY70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</row>
    <row r="703" spans="1:124" ht="13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N703"/>
      <c r="BO703"/>
      <c r="BP703"/>
      <c r="BQ703"/>
      <c r="BR703"/>
      <c r="BS703"/>
      <c r="BT703"/>
      <c r="BU703"/>
      <c r="BV703"/>
      <c r="BW703"/>
      <c r="BX703"/>
      <c r="BY703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</row>
    <row r="704" spans="1:124" ht="13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N704"/>
      <c r="BO704"/>
      <c r="BP704"/>
      <c r="BQ704"/>
      <c r="BR704"/>
      <c r="BS704"/>
      <c r="BT704"/>
      <c r="BU704"/>
      <c r="BV704"/>
      <c r="BW704"/>
      <c r="BX704"/>
      <c r="BY704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</row>
    <row r="705" spans="1:124" ht="13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N705"/>
      <c r="BO705"/>
      <c r="BP705"/>
      <c r="BQ705"/>
      <c r="BR705"/>
      <c r="BS705"/>
      <c r="BT705"/>
      <c r="BU705"/>
      <c r="BV705"/>
      <c r="BW705"/>
      <c r="BX705"/>
      <c r="BY705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</row>
    <row r="706" spans="1:124" ht="13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N706"/>
      <c r="BO706"/>
      <c r="BP706"/>
      <c r="BQ706"/>
      <c r="BR706"/>
      <c r="BS706"/>
      <c r="BT706"/>
      <c r="BU706"/>
      <c r="BV706"/>
      <c r="BW706"/>
      <c r="BX706"/>
      <c r="BY706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</row>
    <row r="707" spans="1:124" ht="13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N707"/>
      <c r="BO707"/>
      <c r="BP707"/>
      <c r="BQ707"/>
      <c r="BR707"/>
      <c r="BS707"/>
      <c r="BT707"/>
      <c r="BU707"/>
      <c r="BV707"/>
      <c r="BW707"/>
      <c r="BX707"/>
      <c r="BY707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</row>
    <row r="708" spans="1:124" ht="13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N708"/>
      <c r="BO708"/>
      <c r="BP708"/>
      <c r="BQ708"/>
      <c r="BR708"/>
      <c r="BS708"/>
      <c r="BT708"/>
      <c r="BU708"/>
      <c r="BV708"/>
      <c r="BW708"/>
      <c r="BX708"/>
      <c r="BY708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</row>
    <row r="709" spans="1:124" ht="13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N709"/>
      <c r="BO709"/>
      <c r="BP709"/>
      <c r="BQ709"/>
      <c r="BR709"/>
      <c r="BS709"/>
      <c r="BT709"/>
      <c r="BU709"/>
      <c r="BV709"/>
      <c r="BW709"/>
      <c r="BX709"/>
      <c r="BY709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</row>
    <row r="710" spans="1:124" ht="13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N710"/>
      <c r="BO710"/>
      <c r="BP710"/>
      <c r="BQ710"/>
      <c r="BR710"/>
      <c r="BS710"/>
      <c r="BT710"/>
      <c r="BU710"/>
      <c r="BV710"/>
      <c r="BW710"/>
      <c r="BX710"/>
      <c r="BY710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</row>
    <row r="711" spans="1:124" ht="13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N711"/>
      <c r="BO711"/>
      <c r="BP711"/>
      <c r="BQ711"/>
      <c r="BR711"/>
      <c r="BS711"/>
      <c r="BT711"/>
      <c r="BU711"/>
      <c r="BV711"/>
      <c r="BW711"/>
      <c r="BX711"/>
      <c r="BY711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</row>
    <row r="712" spans="1:124" ht="13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N712"/>
      <c r="BO712"/>
      <c r="BP712"/>
      <c r="BQ712"/>
      <c r="BR712"/>
      <c r="BS712"/>
      <c r="BT712"/>
      <c r="BU712"/>
      <c r="BV712"/>
      <c r="BW712"/>
      <c r="BX712"/>
      <c r="BY71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</row>
    <row r="713" spans="1:124" ht="13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N713"/>
      <c r="BO713"/>
      <c r="BP713"/>
      <c r="BQ713"/>
      <c r="BR713"/>
      <c r="BS713"/>
      <c r="BT713"/>
      <c r="BU713"/>
      <c r="BV713"/>
      <c r="BW713"/>
      <c r="BX713"/>
      <c r="BY713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</row>
    <row r="714" spans="1:124" ht="13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N714"/>
      <c r="BO714"/>
      <c r="BP714"/>
      <c r="BQ714"/>
      <c r="BR714"/>
      <c r="BS714"/>
      <c r="BT714"/>
      <c r="BU714"/>
      <c r="BV714"/>
      <c r="BW714"/>
      <c r="BX714"/>
      <c r="BY714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</row>
    <row r="715" spans="1:124" ht="13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N715"/>
      <c r="BO715"/>
      <c r="BP715"/>
      <c r="BQ715"/>
      <c r="BR715"/>
      <c r="BS715"/>
      <c r="BT715"/>
      <c r="BU715"/>
      <c r="BV715"/>
      <c r="BW715"/>
      <c r="BX715"/>
      <c r="BY715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</row>
    <row r="716" spans="1:124" ht="13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N716"/>
      <c r="BO716"/>
      <c r="BP716"/>
      <c r="BQ716"/>
      <c r="BR716"/>
      <c r="BS716"/>
      <c r="BT716"/>
      <c r="BU716"/>
      <c r="BV716"/>
      <c r="BW716"/>
      <c r="BX716"/>
      <c r="BY716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</row>
    <row r="717" spans="1:124" ht="13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N717"/>
      <c r="BO717"/>
      <c r="BP717"/>
      <c r="BQ717"/>
      <c r="BR717"/>
      <c r="BS717"/>
      <c r="BT717"/>
      <c r="BU717"/>
      <c r="BV717"/>
      <c r="BW717"/>
      <c r="BX717"/>
      <c r="BY717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</row>
    <row r="718" spans="1:124" ht="13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N718"/>
      <c r="BO718"/>
      <c r="BP718"/>
      <c r="BQ718"/>
      <c r="BR718"/>
      <c r="BS718"/>
      <c r="BT718"/>
      <c r="BU718"/>
      <c r="BV718"/>
      <c r="BW718"/>
      <c r="BX718"/>
      <c r="BY718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</row>
    <row r="719" spans="1:124" ht="13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N719"/>
      <c r="BO719"/>
      <c r="BP719"/>
      <c r="BQ719"/>
      <c r="BR719"/>
      <c r="BS719"/>
      <c r="BT719"/>
      <c r="BU719"/>
      <c r="BV719"/>
      <c r="BW719"/>
      <c r="BX719"/>
      <c r="BY719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</row>
    <row r="720" spans="1:124" ht="13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N720"/>
      <c r="BO720"/>
      <c r="BP720"/>
      <c r="BQ720"/>
      <c r="BR720"/>
      <c r="BS720"/>
      <c r="BT720"/>
      <c r="BU720"/>
      <c r="BV720"/>
      <c r="BW720"/>
      <c r="BX720"/>
      <c r="BY720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</row>
    <row r="721" spans="1:124" ht="13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N721"/>
      <c r="BO721"/>
      <c r="BP721"/>
      <c r="BQ721"/>
      <c r="BR721"/>
      <c r="BS721"/>
      <c r="BT721"/>
      <c r="BU721"/>
      <c r="BV721"/>
      <c r="BW721"/>
      <c r="BX721"/>
      <c r="BY721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</row>
    <row r="722" spans="1:124" ht="13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N722"/>
      <c r="BO722"/>
      <c r="BP722"/>
      <c r="BQ722"/>
      <c r="BR722"/>
      <c r="BS722"/>
      <c r="BT722"/>
      <c r="BU722"/>
      <c r="BV722"/>
      <c r="BW722"/>
      <c r="BX722"/>
      <c r="BY72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</row>
    <row r="723" spans="1:124" ht="13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N723"/>
      <c r="BO723"/>
      <c r="BP723"/>
      <c r="BQ723"/>
      <c r="BR723"/>
      <c r="BS723"/>
      <c r="BT723"/>
      <c r="BU723"/>
      <c r="BV723"/>
      <c r="BW723"/>
      <c r="BX723"/>
      <c r="BY723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</row>
    <row r="724" spans="1:124" ht="13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N724"/>
      <c r="BO724"/>
      <c r="BP724"/>
      <c r="BQ724"/>
      <c r="BR724"/>
      <c r="BS724"/>
      <c r="BT724"/>
      <c r="BU724"/>
      <c r="BV724"/>
      <c r="BW724"/>
      <c r="BX724"/>
      <c r="BY724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</row>
    <row r="725" spans="1:124" ht="13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N725"/>
      <c r="BO725"/>
      <c r="BP725"/>
      <c r="BQ725"/>
      <c r="BR725"/>
      <c r="BS725"/>
      <c r="BT725"/>
      <c r="BU725"/>
      <c r="BV725"/>
      <c r="BW725"/>
      <c r="BX725"/>
      <c r="BY725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</row>
    <row r="726" spans="1:124" ht="13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N726"/>
      <c r="BO726"/>
      <c r="BP726"/>
      <c r="BQ726"/>
      <c r="BR726"/>
      <c r="BS726"/>
      <c r="BT726"/>
      <c r="BU726"/>
      <c r="BV726"/>
      <c r="BW726"/>
      <c r="BX726"/>
      <c r="BY726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</row>
    <row r="727" spans="1:124" ht="13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N727"/>
      <c r="BO727"/>
      <c r="BP727"/>
      <c r="BQ727"/>
      <c r="BR727"/>
      <c r="BS727"/>
      <c r="BT727"/>
      <c r="BU727"/>
      <c r="BV727"/>
      <c r="BW727"/>
      <c r="BX727"/>
      <c r="BY727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</row>
    <row r="728" spans="1:124" ht="13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N728"/>
      <c r="BO728"/>
      <c r="BP728"/>
      <c r="BQ728"/>
      <c r="BR728"/>
      <c r="BS728"/>
      <c r="BT728"/>
      <c r="BU728"/>
      <c r="BV728"/>
      <c r="BW728"/>
      <c r="BX728"/>
      <c r="BY728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</row>
    <row r="729" spans="1:124" ht="13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N729"/>
      <c r="BO729"/>
      <c r="BP729"/>
      <c r="BQ729"/>
      <c r="BR729"/>
      <c r="BS729"/>
      <c r="BT729"/>
      <c r="BU729"/>
      <c r="BV729"/>
      <c r="BW729"/>
      <c r="BX729"/>
      <c r="BY729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</row>
    <row r="730" spans="1:124" ht="13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N730"/>
      <c r="BO730"/>
      <c r="BP730"/>
      <c r="BQ730"/>
      <c r="BR730"/>
      <c r="BS730"/>
      <c r="BT730"/>
      <c r="BU730"/>
      <c r="BV730"/>
      <c r="BW730"/>
      <c r="BX730"/>
      <c r="BY730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</row>
    <row r="731" spans="1:124" ht="13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N731"/>
      <c r="BO731"/>
      <c r="BP731"/>
      <c r="BQ731"/>
      <c r="BR731"/>
      <c r="BS731"/>
      <c r="BT731"/>
      <c r="BU731"/>
      <c r="BV731"/>
      <c r="BW731"/>
      <c r="BX731"/>
      <c r="BY731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</row>
    <row r="732" spans="1:124" ht="13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N732"/>
      <c r="BO732"/>
      <c r="BP732"/>
      <c r="BQ732"/>
      <c r="BR732"/>
      <c r="BS732"/>
      <c r="BT732"/>
      <c r="BU732"/>
      <c r="BV732"/>
      <c r="BW732"/>
      <c r="BX732"/>
      <c r="BY73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</row>
    <row r="733" spans="1:124" ht="13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N733"/>
      <c r="BO733"/>
      <c r="BP733"/>
      <c r="BQ733"/>
      <c r="BR733"/>
      <c r="BS733"/>
      <c r="BT733"/>
      <c r="BU733"/>
      <c r="BV733"/>
      <c r="BW733"/>
      <c r="BX733"/>
      <c r="BY733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</row>
    <row r="734" spans="1:124" ht="13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N734"/>
      <c r="BO734"/>
      <c r="BP734"/>
      <c r="BQ734"/>
      <c r="BR734"/>
      <c r="BS734"/>
      <c r="BT734"/>
      <c r="BU734"/>
      <c r="BV734"/>
      <c r="BW734"/>
      <c r="BX734"/>
      <c r="BY734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</row>
    <row r="735" spans="1:124" ht="13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N735"/>
      <c r="BO735"/>
      <c r="BP735"/>
      <c r="BQ735"/>
      <c r="BR735"/>
      <c r="BS735"/>
      <c r="BT735"/>
      <c r="BU735"/>
      <c r="BV735"/>
      <c r="BW735"/>
      <c r="BX735"/>
      <c r="BY735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</row>
    <row r="736" spans="1:124" ht="13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N736"/>
      <c r="BO736"/>
      <c r="BP736"/>
      <c r="BQ736"/>
      <c r="BR736"/>
      <c r="BS736"/>
      <c r="BT736"/>
      <c r="BU736"/>
      <c r="BV736"/>
      <c r="BW736"/>
      <c r="BX736"/>
      <c r="BY736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</row>
    <row r="737" spans="1:124" ht="13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N737"/>
      <c r="BO737"/>
      <c r="BP737"/>
      <c r="BQ737"/>
      <c r="BR737"/>
      <c r="BS737"/>
      <c r="BT737"/>
      <c r="BU737"/>
      <c r="BV737"/>
      <c r="BW737"/>
      <c r="BX737"/>
      <c r="BY737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</row>
    <row r="738" spans="1:124" ht="13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N738"/>
      <c r="BO738"/>
      <c r="BP738"/>
      <c r="BQ738"/>
      <c r="BR738"/>
      <c r="BS738"/>
      <c r="BT738"/>
      <c r="BU738"/>
      <c r="BV738"/>
      <c r="BW738"/>
      <c r="BX738"/>
      <c r="BY738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</row>
    <row r="739" spans="1:124" ht="13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N739"/>
      <c r="BO739"/>
      <c r="BP739"/>
      <c r="BQ739"/>
      <c r="BR739"/>
      <c r="BS739"/>
      <c r="BT739"/>
      <c r="BU739"/>
      <c r="BV739"/>
      <c r="BW739"/>
      <c r="BX739"/>
      <c r="BY739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</row>
    <row r="740" spans="1:124" ht="13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N740"/>
      <c r="BO740"/>
      <c r="BP740"/>
      <c r="BQ740"/>
      <c r="BR740"/>
      <c r="BS740"/>
      <c r="BT740"/>
      <c r="BU740"/>
      <c r="BV740"/>
      <c r="BW740"/>
      <c r="BX740"/>
      <c r="BY740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</row>
    <row r="741" spans="1:124" ht="13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N741"/>
      <c r="BO741"/>
      <c r="BP741"/>
      <c r="BQ741"/>
      <c r="BR741"/>
      <c r="BS741"/>
      <c r="BT741"/>
      <c r="BU741"/>
      <c r="BV741"/>
      <c r="BW741"/>
      <c r="BX741"/>
      <c r="BY741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</row>
    <row r="742" spans="1:124" ht="13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N742"/>
      <c r="BO742"/>
      <c r="BP742"/>
      <c r="BQ742"/>
      <c r="BR742"/>
      <c r="BS742"/>
      <c r="BT742"/>
      <c r="BU742"/>
      <c r="BV742"/>
      <c r="BW742"/>
      <c r="BX742"/>
      <c r="BY74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</row>
    <row r="743" spans="1:124" ht="13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N743"/>
      <c r="BO743"/>
      <c r="BP743"/>
      <c r="BQ743"/>
      <c r="BR743"/>
      <c r="BS743"/>
      <c r="BT743"/>
      <c r="BU743"/>
      <c r="BV743"/>
      <c r="BW743"/>
      <c r="BX743"/>
      <c r="BY743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</row>
    <row r="744" spans="1:124" ht="13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N744"/>
      <c r="BO744"/>
      <c r="BP744"/>
      <c r="BQ744"/>
      <c r="BR744"/>
      <c r="BS744"/>
      <c r="BT744"/>
      <c r="BU744"/>
      <c r="BV744"/>
      <c r="BW744"/>
      <c r="BX744"/>
      <c r="BY744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</row>
    <row r="745" spans="1:124" ht="13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N745"/>
      <c r="BO745"/>
      <c r="BP745"/>
      <c r="BQ745"/>
      <c r="BR745"/>
      <c r="BS745"/>
      <c r="BT745"/>
      <c r="BU745"/>
      <c r="BV745"/>
      <c r="BW745"/>
      <c r="BX745"/>
      <c r="BY745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</row>
    <row r="746" spans="1:124" ht="13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N746"/>
      <c r="BO746"/>
      <c r="BP746"/>
      <c r="BQ746"/>
      <c r="BR746"/>
      <c r="BS746"/>
      <c r="BT746"/>
      <c r="BU746"/>
      <c r="BV746"/>
      <c r="BW746"/>
      <c r="BX746"/>
      <c r="BY746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</row>
    <row r="747" spans="1:124" ht="13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N747"/>
      <c r="BO747"/>
      <c r="BP747"/>
      <c r="BQ747"/>
      <c r="BR747"/>
      <c r="BS747"/>
      <c r="BT747"/>
      <c r="BU747"/>
      <c r="BV747"/>
      <c r="BW747"/>
      <c r="BX747"/>
      <c r="BY747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</row>
    <row r="748" spans="1:124" ht="13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N748"/>
      <c r="BO748"/>
      <c r="BP748"/>
      <c r="BQ748"/>
      <c r="BR748"/>
      <c r="BS748"/>
      <c r="BT748"/>
      <c r="BU748"/>
      <c r="BV748"/>
      <c r="BW748"/>
      <c r="BX748"/>
      <c r="BY748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</row>
    <row r="749" spans="1:124" ht="13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N749"/>
      <c r="BO749"/>
      <c r="BP749"/>
      <c r="BQ749"/>
      <c r="BR749"/>
      <c r="BS749"/>
      <c r="BT749"/>
      <c r="BU749"/>
      <c r="BV749"/>
      <c r="BW749"/>
      <c r="BX749"/>
      <c r="BY749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</row>
    <row r="750" spans="1:124" ht="13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N750"/>
      <c r="BO750"/>
      <c r="BP750"/>
      <c r="BQ750"/>
      <c r="BR750"/>
      <c r="BS750"/>
      <c r="BT750"/>
      <c r="BU750"/>
      <c r="BV750"/>
      <c r="BW750"/>
      <c r="BX750"/>
      <c r="BY750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</row>
    <row r="751" spans="1:124" ht="13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N751"/>
      <c r="BO751"/>
      <c r="BP751"/>
      <c r="BQ751"/>
      <c r="BR751"/>
      <c r="BS751"/>
      <c r="BT751"/>
      <c r="BU751"/>
      <c r="BV751"/>
      <c r="BW751"/>
      <c r="BX751"/>
      <c r="BY751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</row>
    <row r="752" spans="1:124" ht="13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N752"/>
      <c r="BO752"/>
      <c r="BP752"/>
      <c r="BQ752"/>
      <c r="BR752"/>
      <c r="BS752"/>
      <c r="BT752"/>
      <c r="BU752"/>
      <c r="BV752"/>
      <c r="BW752"/>
      <c r="BX752"/>
      <c r="BY75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</row>
    <row r="753" spans="1:124" ht="13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N753"/>
      <c r="BO753"/>
      <c r="BP753"/>
      <c r="BQ753"/>
      <c r="BR753"/>
      <c r="BS753"/>
      <c r="BT753"/>
      <c r="BU753"/>
      <c r="BV753"/>
      <c r="BW753"/>
      <c r="BX753"/>
      <c r="BY753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</row>
    <row r="754" spans="1:124" ht="13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N754"/>
      <c r="BO754"/>
      <c r="BP754"/>
      <c r="BQ754"/>
      <c r="BR754"/>
      <c r="BS754"/>
      <c r="BT754"/>
      <c r="BU754"/>
      <c r="BV754"/>
      <c r="BW754"/>
      <c r="BX754"/>
      <c r="BY754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</row>
    <row r="755" spans="1:124" ht="13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N755"/>
      <c r="BO755"/>
      <c r="BP755"/>
      <c r="BQ755"/>
      <c r="BR755"/>
      <c r="BS755"/>
      <c r="BT755"/>
      <c r="BU755"/>
      <c r="BV755"/>
      <c r="BW755"/>
      <c r="BX755"/>
      <c r="BY755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</row>
    <row r="756" spans="1:124" ht="13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N756"/>
      <c r="BO756"/>
      <c r="BP756"/>
      <c r="BQ756"/>
      <c r="BR756"/>
      <c r="BS756"/>
      <c r="BT756"/>
      <c r="BU756"/>
      <c r="BV756"/>
      <c r="BW756"/>
      <c r="BX756"/>
      <c r="BY756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</row>
    <row r="757" spans="1:124" ht="13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N757"/>
      <c r="BO757"/>
      <c r="BP757"/>
      <c r="BQ757"/>
      <c r="BR757"/>
      <c r="BS757"/>
      <c r="BT757"/>
      <c r="BU757"/>
      <c r="BV757"/>
      <c r="BW757"/>
      <c r="BX757"/>
      <c r="BY757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</row>
    <row r="758" spans="1:124" ht="13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N758"/>
      <c r="BO758"/>
      <c r="BP758"/>
      <c r="BQ758"/>
      <c r="BR758"/>
      <c r="BS758"/>
      <c r="BT758"/>
      <c r="BU758"/>
      <c r="BV758"/>
      <c r="BW758"/>
      <c r="BX758"/>
      <c r="BY758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</row>
    <row r="759" spans="1:124" ht="13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N759"/>
      <c r="BO759"/>
      <c r="BP759"/>
      <c r="BQ759"/>
      <c r="BR759"/>
      <c r="BS759"/>
      <c r="BT759"/>
      <c r="BU759"/>
      <c r="BV759"/>
      <c r="BW759"/>
      <c r="BX759"/>
      <c r="BY759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</row>
    <row r="760" spans="1:124" ht="13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N760"/>
      <c r="BO760"/>
      <c r="BP760"/>
      <c r="BQ760"/>
      <c r="BR760"/>
      <c r="BS760"/>
      <c r="BT760"/>
      <c r="BU760"/>
      <c r="BV760"/>
      <c r="BW760"/>
      <c r="BX760"/>
      <c r="BY760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</row>
    <row r="761" spans="1:124" ht="13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N761"/>
      <c r="BO761"/>
      <c r="BP761"/>
      <c r="BQ761"/>
      <c r="BR761"/>
      <c r="BS761"/>
      <c r="BT761"/>
      <c r="BU761"/>
      <c r="BV761"/>
      <c r="BW761"/>
      <c r="BX761"/>
      <c r="BY761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</row>
    <row r="762" spans="1:124" ht="13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N762"/>
      <c r="BO762"/>
      <c r="BP762"/>
      <c r="BQ762"/>
      <c r="BR762"/>
      <c r="BS762"/>
      <c r="BT762"/>
      <c r="BU762"/>
      <c r="BV762"/>
      <c r="BW762"/>
      <c r="BX762"/>
      <c r="BY76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</row>
    <row r="763" spans="1:124" ht="13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N763"/>
      <c r="BO763"/>
      <c r="BP763"/>
      <c r="BQ763"/>
      <c r="BR763"/>
      <c r="BS763"/>
      <c r="BT763"/>
      <c r="BU763"/>
      <c r="BV763"/>
      <c r="BW763"/>
      <c r="BX763"/>
      <c r="BY763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</row>
    <row r="764" spans="1:124" ht="13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N764"/>
      <c r="BO764"/>
      <c r="BP764"/>
      <c r="BQ764"/>
      <c r="BR764"/>
      <c r="BS764"/>
      <c r="BT764"/>
      <c r="BU764"/>
      <c r="BV764"/>
      <c r="BW764"/>
      <c r="BX764"/>
      <c r="BY764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</row>
    <row r="765" spans="1:124" ht="13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N765"/>
      <c r="BO765"/>
      <c r="BP765"/>
      <c r="BQ765"/>
      <c r="BR765"/>
      <c r="BS765"/>
      <c r="BT765"/>
      <c r="BU765"/>
      <c r="BV765"/>
      <c r="BW765"/>
      <c r="BX765"/>
      <c r="BY765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</row>
    <row r="766" spans="1:124" ht="13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N766"/>
      <c r="BO766"/>
      <c r="BP766"/>
      <c r="BQ766"/>
      <c r="BR766"/>
      <c r="BS766"/>
      <c r="BT766"/>
      <c r="BU766"/>
      <c r="BV766"/>
      <c r="BW766"/>
      <c r="BX766"/>
      <c r="BY766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</row>
    <row r="767" spans="1:124" ht="13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N767"/>
      <c r="BO767"/>
      <c r="BP767"/>
      <c r="BQ767"/>
      <c r="BR767"/>
      <c r="BS767"/>
      <c r="BT767"/>
      <c r="BU767"/>
      <c r="BV767"/>
      <c r="BW767"/>
      <c r="BX767"/>
      <c r="BY767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</row>
    <row r="768" spans="1:124" ht="13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N768"/>
      <c r="BO768"/>
      <c r="BP768"/>
      <c r="BQ768"/>
      <c r="BR768"/>
      <c r="BS768"/>
      <c r="BT768"/>
      <c r="BU768"/>
      <c r="BV768"/>
      <c r="BW768"/>
      <c r="BX768"/>
      <c r="BY768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</row>
    <row r="769" spans="1:124" ht="13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</row>
    <row r="770" spans="1:124" ht="13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</row>
    <row r="771" spans="1:124" ht="13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</row>
    <row r="772" spans="1:124" ht="13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</row>
    <row r="773" spans="1:124" ht="13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</row>
    <row r="774" spans="1:124" ht="13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</row>
    <row r="775" spans="1:124" ht="13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</row>
    <row r="776" spans="1:124" ht="13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</row>
    <row r="777" spans="1:124" ht="13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</row>
    <row r="778" spans="1:124" ht="13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</row>
    <row r="779" spans="1:124" ht="13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</row>
    <row r="780" spans="1:124" ht="13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</row>
    <row r="781" spans="1:124" ht="13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</row>
    <row r="782" spans="1:124" ht="13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</row>
    <row r="783" spans="1:124" ht="13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</row>
    <row r="784" spans="1:124" ht="13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</row>
    <row r="785" spans="1:124" ht="13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</row>
    <row r="786" spans="1:124" ht="13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</row>
    <row r="787" spans="1:124" ht="13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</row>
    <row r="788" spans="1:124" ht="13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</row>
    <row r="789" spans="1:124" ht="13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</row>
    <row r="790" spans="1:124" ht="13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</row>
    <row r="791" spans="1:124" ht="13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</row>
    <row r="792" spans="1:124" ht="13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</row>
    <row r="793" spans="1:124" ht="13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</row>
    <row r="794" spans="1:124" ht="13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</row>
    <row r="795" spans="1:124" ht="13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</row>
    <row r="796" spans="1:124" ht="13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</row>
    <row r="797" spans="1:124" ht="13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</row>
    <row r="798" spans="1:124" ht="13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</row>
    <row r="799" spans="1:124" ht="13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</row>
    <row r="800" spans="1:124" ht="13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</row>
    <row r="801" spans="1:124" ht="13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</row>
    <row r="802" spans="1:124" ht="13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</row>
    <row r="803" spans="1:124" ht="13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</row>
    <row r="804" spans="1:124" ht="13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</row>
    <row r="805" spans="1:124" ht="13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</row>
    <row r="806" spans="1:124" ht="13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</row>
    <row r="807" spans="1:124" ht="13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</row>
    <row r="808" spans="1:124" ht="13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</row>
    <row r="809" spans="1:124" ht="13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</row>
    <row r="810" spans="1:124" ht="13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</row>
    <row r="811" spans="1:124" ht="13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</row>
    <row r="812" spans="1:124" ht="13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</row>
    <row r="813" spans="1:124" ht="13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</row>
    <row r="814" spans="1:124" ht="13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</row>
    <row r="815" spans="1:124" ht="13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</row>
    <row r="816" spans="1:124" ht="13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</row>
    <row r="817" spans="1:124" ht="13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</row>
    <row r="818" spans="1:124" ht="13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</row>
    <row r="819" spans="1:124" ht="13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</row>
    <row r="820" spans="1:124" ht="13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</row>
    <row r="821" spans="1:124" ht="13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</row>
    <row r="822" spans="1:124" ht="13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</row>
    <row r="823" spans="1:124" ht="13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</row>
    <row r="824" spans="1:124" ht="13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</row>
    <row r="825" spans="1:124" ht="13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</row>
    <row r="826" spans="1:124" ht="13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</row>
    <row r="827" spans="1:124" ht="13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</row>
    <row r="828" spans="1:124" ht="13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</row>
    <row r="829" spans="1:124" ht="13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</row>
    <row r="830" spans="1:124" ht="13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</row>
    <row r="831" spans="1:124" ht="13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</row>
    <row r="832" spans="1:124" ht="13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</row>
    <row r="833" spans="1:124" ht="13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</row>
    <row r="834" spans="1:124" ht="13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</row>
    <row r="835" spans="1:124" ht="13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</row>
    <row r="836" spans="1:124" ht="13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</row>
    <row r="837" spans="1:124" ht="13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</row>
    <row r="838" spans="1:124" ht="13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</row>
    <row r="839" spans="1:124" ht="13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</row>
    <row r="840" spans="1:124" ht="13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</row>
    <row r="841" spans="1:124" ht="13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</row>
    <row r="842" spans="1:124" ht="13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</row>
    <row r="843" spans="1:124" ht="13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</row>
    <row r="844" spans="1:124" ht="13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</row>
    <row r="845" spans="1:124" ht="13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</row>
    <row r="846" spans="1:124" ht="13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</row>
    <row r="847" spans="1:124" ht="13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</row>
    <row r="848" spans="1:124" ht="13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</row>
    <row r="849" spans="1:124" ht="13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</row>
    <row r="850" spans="1:124" ht="13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</row>
    <row r="851" spans="1:124" ht="13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</row>
    <row r="852" spans="1:124" ht="13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</row>
    <row r="853" spans="1:124" ht="13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</row>
    <row r="854" spans="1:124" ht="13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</row>
    <row r="855" spans="1:124" ht="13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</row>
    <row r="856" spans="1:124" ht="13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</row>
    <row r="857" spans="1:124" ht="13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</row>
    <row r="858" spans="1:124" ht="13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</row>
    <row r="859" spans="1:124" ht="13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</row>
    <row r="860" spans="1:124" ht="13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</row>
    <row r="861" spans="1:124" ht="13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</row>
    <row r="862" spans="1:124" ht="13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</row>
    <row r="863" spans="1:124" ht="13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</row>
    <row r="864" spans="1:124" ht="13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</row>
    <row r="865" spans="1:124" ht="13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</row>
    <row r="866" spans="1:124" ht="13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</row>
    <row r="867" spans="1:124" ht="13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</row>
    <row r="868" spans="1:124" ht="13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</row>
    <row r="869" spans="1:124" ht="13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</row>
    <row r="870" spans="1:124" ht="13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</row>
    <row r="871" spans="1:124" ht="13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</row>
    <row r="872" spans="1:124" ht="13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</row>
    <row r="873" spans="1:124" ht="13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</row>
    <row r="874" spans="1:124" ht="13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</row>
    <row r="875" spans="1:124" ht="13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</row>
    <row r="876" spans="1:124" ht="13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</row>
    <row r="877" spans="1:124" ht="13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</row>
    <row r="878" spans="1:124" ht="13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</row>
    <row r="879" spans="1:124" ht="13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</row>
    <row r="880" spans="1:124" ht="13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</row>
    <row r="881" spans="1:124" ht="13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</row>
    <row r="882" spans="1:124" ht="13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</row>
    <row r="883" spans="1:124" ht="13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</row>
    <row r="884" spans="1:124" ht="13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</row>
    <row r="885" spans="1:124" ht="13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</row>
    <row r="886" spans="1:124" ht="13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</row>
    <row r="887" spans="1:124" ht="13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</row>
    <row r="888" spans="1:124" ht="13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</row>
    <row r="889" spans="1:124" ht="13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</row>
    <row r="890" spans="1:124" ht="13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</row>
    <row r="891" spans="1:124" ht="13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</row>
    <row r="892" spans="1:124" ht="13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</row>
    <row r="893" spans="1:124" ht="13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</row>
    <row r="894" spans="1:124" ht="13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</row>
    <row r="895" spans="1:124" ht="13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</row>
    <row r="896" spans="1:124" ht="13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</row>
    <row r="897" spans="1:124" ht="13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</row>
    <row r="898" spans="1:124" ht="13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</row>
    <row r="899" spans="1:124" ht="13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</row>
    <row r="900" spans="1:124" ht="13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</row>
    <row r="901" spans="1:124" ht="13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</row>
    <row r="902" spans="1:124" ht="13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</row>
    <row r="903" spans="1:124" ht="13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</row>
    <row r="904" spans="1:124" ht="13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</row>
    <row r="905" spans="1:124" ht="13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</row>
    <row r="906" spans="1:124" ht="13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</row>
    <row r="907" spans="1:124" ht="13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</row>
    <row r="908" spans="1:124" ht="13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</row>
    <row r="909" spans="1:124" ht="13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</row>
    <row r="910" spans="1:124" ht="13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</row>
    <row r="911" spans="1:124" ht="13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</row>
    <row r="912" spans="1:124" ht="13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</row>
    <row r="913" spans="1:124" ht="13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</row>
    <row r="914" spans="1:124" ht="13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</row>
    <row r="915" spans="1:124" ht="13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</row>
    <row r="916" spans="1:124" ht="13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</row>
    <row r="917" spans="1:124" ht="13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</row>
    <row r="918" spans="1:124" ht="13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</row>
    <row r="919" spans="1:124" ht="13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</row>
    <row r="920" spans="1:124" ht="13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</row>
    <row r="921" spans="1:124" ht="13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</row>
    <row r="922" spans="1:124" ht="13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</row>
    <row r="923" spans="1:124" ht="13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</row>
    <row r="924" spans="1:124" ht="13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</row>
    <row r="925" spans="1:124" ht="13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</row>
    <row r="926" spans="1:124" ht="13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</row>
    <row r="927" spans="1:124" ht="13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</row>
    <row r="928" spans="1:124" ht="13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</row>
    <row r="929" spans="1:124" ht="13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</row>
    <row r="930" spans="1:124" ht="13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</row>
    <row r="931" spans="1:124" ht="13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</row>
    <row r="932" spans="1:124" ht="13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</row>
    <row r="933" spans="1:124" ht="13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</row>
    <row r="934" spans="1:124" ht="13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</row>
    <row r="935" spans="1:124" ht="13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</row>
    <row r="936" spans="1:124" ht="13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</row>
    <row r="937" spans="1:124" ht="13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</row>
    <row r="938" spans="1:124" ht="13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</row>
    <row r="939" spans="1:124" ht="13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</row>
    <row r="940" spans="1:124" ht="13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</row>
    <row r="941" spans="1:124" ht="13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</row>
    <row r="942" spans="1:124" ht="13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</row>
    <row r="943" spans="1:124" ht="13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</row>
    <row r="944" spans="1:124" ht="13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</row>
    <row r="945" spans="1:124" ht="13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</row>
    <row r="946" spans="1:124" ht="13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</row>
    <row r="947" spans="1:124" ht="13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</row>
    <row r="948" spans="1:124" ht="13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</row>
    <row r="949" spans="1:124" ht="13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</row>
    <row r="950" spans="1:124" ht="13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</row>
    <row r="951" spans="1:124" ht="13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</row>
    <row r="952" spans="1:124" ht="13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</row>
    <row r="953" spans="1:124" ht="13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</row>
    <row r="954" spans="1:124" ht="13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</row>
    <row r="955" spans="1:124" ht="13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</row>
    <row r="956" spans="1:124" ht="13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</row>
    <row r="957" spans="1:124" ht="13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</row>
    <row r="958" spans="1:124" ht="13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</row>
    <row r="959" spans="1:124" ht="13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</row>
    <row r="960" spans="1:124" ht="13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</row>
    <row r="961" spans="1:124" ht="13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</row>
    <row r="962" spans="1:124" ht="13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</row>
    <row r="963" spans="1:124" ht="13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</row>
    <row r="964" spans="1:124" ht="13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</row>
    <row r="965" spans="1:124" ht="13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</row>
    <row r="966" spans="1:124" ht="13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</row>
    <row r="967" spans="1:124" ht="13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</row>
    <row r="968" spans="1:124" ht="13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</row>
    <row r="969" spans="1:124" ht="13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</row>
    <row r="970" spans="1:124" ht="13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</row>
    <row r="971" spans="1:124" ht="13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</row>
    <row r="972" spans="1:124" ht="13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</row>
    <row r="973" spans="1:124" ht="13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</row>
    <row r="974" spans="1:124" ht="13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</row>
    <row r="975" spans="1:124" ht="13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</row>
    <row r="976" spans="1:124" ht="13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</row>
    <row r="977" spans="1:124" ht="13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</row>
    <row r="978" spans="1:124" ht="13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</row>
    <row r="979" spans="1:124" ht="13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</row>
    <row r="980" spans="1:124" ht="13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</row>
    <row r="981" spans="1:124" ht="13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</row>
    <row r="982" spans="1:124" ht="13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</row>
    <row r="983" spans="1:124" ht="13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</row>
    <row r="984" spans="1:124" ht="13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</row>
    <row r="985" spans="1:124" ht="13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</row>
    <row r="986" spans="1:124" ht="13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</row>
    <row r="987" spans="1:124" ht="13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</row>
    <row r="988" spans="1:124" ht="13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</row>
    <row r="989" spans="1:124" ht="13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</row>
    <row r="990" spans="1:124" ht="13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</row>
    <row r="991" spans="1:124" ht="13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</row>
    <row r="992" spans="1:124" ht="13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</row>
    <row r="993" spans="1:124" ht="13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</row>
    <row r="994" spans="1:124" ht="13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</row>
    <row r="995" spans="1:124" ht="13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</row>
    <row r="996" spans="1:124" ht="13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</row>
    <row r="997" spans="1:124" ht="13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</row>
    <row r="998" spans="1:124" ht="13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</row>
    <row r="999" spans="1:124" ht="13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</row>
    <row r="1000" spans="1:124" ht="13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</row>
    <row r="1001" spans="1:124" ht="13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</row>
    <row r="1002" spans="1:124" ht="13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</row>
    <row r="1003" spans="1:124" ht="13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</row>
    <row r="1004" spans="1:124" ht="13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</row>
    <row r="1005" spans="1:124" ht="13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</row>
    <row r="1006" spans="1:124" ht="13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</row>
    <row r="1007" spans="1:124" ht="13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</row>
    <row r="1008" spans="1:124" ht="13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</row>
    <row r="1009" spans="1:124" ht="13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</row>
    <row r="1010" spans="1:124" ht="13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</row>
    <row r="1011" spans="1:124" ht="13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</row>
    <row r="1012" spans="1:124" ht="13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</row>
    <row r="1013" spans="1:124" ht="13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</row>
    <row r="1014" spans="1:124" ht="13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</row>
    <row r="1015" spans="1:124" ht="13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</row>
    <row r="1016" spans="1:124" ht="13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</row>
    <row r="1017" spans="1:124" ht="13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</row>
    <row r="1018" spans="1:124" ht="13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</row>
    <row r="1019" spans="1:124" ht="13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</row>
    <row r="1020" spans="1:124" ht="13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</row>
    <row r="1021" spans="1:124" ht="13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</row>
    <row r="1022" spans="1:124" ht="13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</row>
    <row r="1023" spans="1:124" ht="13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</row>
    <row r="1024" spans="1:124" ht="13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</row>
    <row r="1025" spans="1:124" ht="13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</row>
    <row r="1026" spans="1:124" ht="13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</row>
    <row r="1027" spans="1:124" ht="13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</row>
    <row r="1028" spans="1:124" ht="13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</row>
    <row r="1029" spans="1:124" ht="13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</row>
    <row r="1030" spans="1:124" ht="13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</row>
    <row r="1031" spans="1:124" ht="13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</row>
    <row r="1032" spans="1:124" ht="13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</row>
    <row r="1033" spans="1:124" ht="13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</row>
    <row r="1034" spans="1:124" ht="13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</row>
    <row r="1035" spans="1:124" ht="13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</row>
    <row r="1036" spans="1:124" ht="13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</row>
    <row r="1037" spans="1:124" ht="13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</row>
    <row r="1038" spans="1:124" ht="13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</row>
    <row r="1039" spans="1:124" ht="13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</row>
    <row r="1040" spans="1:124" ht="13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</row>
    <row r="1041" spans="1:124" ht="13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</row>
    <row r="1042" spans="1:124" ht="13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</row>
    <row r="1043" spans="1:124" ht="13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</row>
    <row r="1044" spans="1:124" ht="13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</row>
    <row r="1045" spans="1:124" ht="13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</row>
    <row r="1046" spans="1:124" ht="13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</row>
    <row r="1047" spans="1:124" ht="13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</row>
    <row r="1048" spans="1:124" ht="13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</row>
    <row r="1049" spans="1:124" ht="13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</row>
    <row r="1050" spans="1:124" ht="13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</row>
    <row r="1051" spans="1:124" ht="13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</row>
    <row r="1052" spans="1:124" ht="13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</row>
    <row r="1053" spans="1:124" ht="13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</row>
    <row r="1054" spans="1:124" ht="13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</row>
    <row r="1055" spans="1:124" ht="13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</row>
    <row r="1056" spans="1:124" ht="13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</row>
    <row r="1057" spans="1:124" ht="13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</row>
    <row r="1058" spans="1:124" ht="13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</row>
    <row r="1059" spans="1:124" ht="13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</row>
    <row r="1060" spans="1:124" ht="13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</row>
    <row r="1061" spans="1:124" ht="13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</row>
    <row r="1062" spans="1:124" ht="13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</row>
    <row r="1063" spans="1:124" ht="13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</row>
    <row r="1064" spans="1:124" ht="13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</row>
    <row r="1065" spans="1:124" ht="13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</row>
    <row r="1066" spans="1:124" ht="13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</row>
    <row r="1067" spans="1:124" ht="13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</row>
    <row r="1068" spans="1:124" ht="13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</row>
    <row r="1069" spans="1:124" ht="13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</row>
    <row r="1070" spans="1:124" ht="13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</row>
    <row r="1071" spans="1:124" ht="13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</row>
    <row r="1072" spans="1:124" ht="13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</row>
    <row r="1073" spans="1:124" ht="13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</row>
    <row r="1074" spans="1:124" ht="13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</row>
    <row r="1075" spans="1:124" ht="13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</row>
    <row r="1076" spans="1:124" ht="13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</row>
    <row r="1077" spans="1:124" ht="13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</row>
    <row r="1078" spans="1:124" ht="13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</row>
    <row r="1079" spans="1:124" ht="13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</row>
    <row r="1080" spans="1:124" ht="13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</row>
    <row r="1081" spans="1:124" ht="13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</row>
    <row r="1082" spans="1:124" ht="13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</row>
    <row r="1083" spans="1:124" ht="13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</row>
    <row r="1084" spans="1:124" ht="13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</row>
    <row r="1085" spans="1:124" ht="13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</row>
    <row r="1086" spans="1:124" ht="13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</row>
    <row r="1087" spans="1:124" ht="13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</row>
    <row r="1088" spans="1:124" ht="13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</row>
    <row r="1089" spans="1:124" ht="13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</row>
    <row r="1090" spans="1:124" ht="13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</row>
    <row r="1091" spans="1:124" ht="13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</row>
    <row r="1092" spans="1:124" ht="13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</row>
    <row r="1093" spans="1:124" ht="13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</row>
    <row r="1094" spans="1:124" ht="13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</row>
    <row r="1095" spans="1:124" ht="13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</row>
    <row r="1096" spans="1:124" ht="13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</row>
    <row r="1097" spans="1:124" ht="13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</row>
    <row r="1098" spans="1:124" ht="13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</row>
    <row r="1099" spans="1:124" ht="13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</row>
    <row r="1100" spans="1:124" ht="13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</row>
    <row r="1101" spans="1:124" ht="13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</row>
    <row r="1102" spans="1:124" ht="13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</row>
    <row r="1103" spans="1:124" ht="13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</row>
    <row r="1104" spans="1:124" ht="13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</row>
    <row r="1105" spans="1:124" ht="13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</row>
    <row r="1106" spans="1:124" ht="13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</row>
    <row r="1107" spans="1:124" ht="13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</row>
    <row r="1108" spans="1:124" ht="13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</row>
    <row r="1109" spans="1:124" ht="13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</row>
    <row r="1110" spans="1:124" ht="13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</row>
    <row r="1111" spans="1:124" ht="13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</row>
    <row r="1112" spans="1:124" ht="13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</row>
    <row r="1113" spans="1:124" ht="13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</row>
    <row r="1114" spans="1:124" ht="13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</row>
    <row r="1115" spans="1:124" ht="13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</row>
    <row r="1116" spans="1:124" ht="13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</row>
    <row r="1117" spans="1:124" ht="13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</row>
    <row r="1118" spans="1:124" ht="13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</row>
    <row r="1119" spans="1:124" ht="13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</row>
    <row r="1120" spans="1:124" ht="13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</row>
    <row r="1121" spans="1:124" ht="13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</row>
    <row r="1122" spans="1:124" ht="13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</row>
    <row r="1123" spans="1:124" ht="13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</row>
    <row r="1124" spans="1:124" ht="13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</row>
    <row r="1125" spans="1:124" ht="13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</row>
    <row r="1126" spans="1:124" ht="13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</row>
    <row r="1127" spans="1:124" ht="13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</row>
    <row r="1128" spans="1:124" ht="13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</row>
    <row r="1129" spans="1:124" ht="13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</row>
    <row r="1130" spans="1:124" ht="13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</row>
    <row r="1131" spans="1:124" ht="13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</row>
    <row r="1132" spans="1:124" ht="13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</row>
    <row r="1133" spans="1:124" ht="13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</row>
    <row r="1134" spans="1:124" ht="13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</row>
    <row r="1135" spans="1:124" ht="13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</row>
    <row r="1136" spans="1:124" ht="13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</row>
    <row r="1137" spans="1:124" ht="13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</row>
    <row r="1138" spans="1:124" ht="13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</row>
    <row r="1139" spans="1:124" ht="13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</row>
    <row r="1140" spans="1:124" ht="13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</row>
    <row r="1141" spans="1:124" ht="13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</row>
    <row r="1142" spans="1:124" ht="13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</row>
    <row r="1143" spans="1:124" ht="13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</row>
    <row r="1144" spans="1:124" ht="13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</row>
    <row r="1145" spans="1:124" ht="13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</row>
    <row r="1146" spans="1:124" ht="13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</row>
    <row r="1147" spans="1:124" ht="13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</row>
    <row r="1148" spans="1:124" ht="13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</row>
    <row r="1149" spans="1:124" ht="13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</row>
    <row r="1150" spans="1:124" ht="13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</row>
    <row r="1151" spans="1:124" ht="13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</row>
    <row r="1152" spans="1:124" ht="13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</row>
    <row r="1153" spans="1:124" ht="13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</row>
    <row r="1154" spans="1:124" ht="13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</row>
    <row r="1155" spans="1:124" ht="13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</row>
    <row r="1156" spans="1:124" ht="13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</row>
    <row r="1157" spans="1:124" ht="13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</row>
    <row r="1158" spans="1:124" ht="13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</row>
    <row r="1159" spans="1:124" ht="13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</row>
    <row r="1160" spans="1:124" ht="13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</row>
    <row r="1161" spans="1:124" ht="13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</row>
    <row r="1162" spans="1:124" ht="13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</row>
    <row r="1163" spans="1:124" ht="13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</row>
    <row r="1164" spans="1:124" ht="13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</row>
    <row r="1165" spans="1:124" ht="13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</row>
    <row r="1166" spans="1:124" ht="13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</row>
    <row r="1167" spans="1:124" ht="13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</row>
    <row r="1168" spans="1:124" ht="13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</row>
    <row r="1169" spans="1:124" ht="13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</row>
    <row r="1170" spans="1:124" ht="13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</row>
    <row r="1171" spans="1:124" ht="13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</row>
    <row r="1172" spans="1:124" ht="13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</row>
    <row r="1173" spans="1:124" ht="13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</row>
    <row r="1174" spans="1:124" ht="13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</row>
    <row r="1175" spans="1:124" ht="13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</row>
    <row r="1176" spans="1:124" ht="13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</row>
    <row r="1177" spans="1:124" ht="13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</row>
    <row r="1178" spans="1:124" ht="13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</row>
    <row r="1179" spans="1:124" ht="13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</row>
    <row r="1180" spans="1:124" ht="13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</row>
    <row r="1181" spans="1:124" ht="13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</row>
    <row r="1182" spans="1:124" ht="13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</row>
    <row r="1183" spans="1:124" ht="13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</row>
    <row r="1184" spans="1:124" ht="13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</row>
    <row r="1185" spans="1:124" ht="13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</row>
    <row r="1186" spans="1:124" ht="13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</row>
    <row r="1187" spans="1:124" ht="13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</row>
    <row r="1188" spans="1:124" ht="13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</row>
    <row r="1189" spans="1:124" ht="13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</row>
    <row r="1190" spans="1:124" ht="13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</row>
    <row r="1191" spans="1:124" ht="13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</row>
    <row r="1192" spans="1:124" ht="13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</row>
    <row r="1193" spans="1:124" ht="13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</row>
    <row r="1194" spans="1:124" ht="13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</row>
    <row r="1195" spans="1:124" ht="13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</row>
    <row r="1196" spans="1:124" ht="13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</row>
    <row r="1197" spans="1:124" ht="13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</row>
    <row r="1198" spans="1:124" ht="13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</row>
    <row r="1199" spans="1:124" ht="13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</row>
    <row r="1200" spans="1:124" ht="13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</row>
    <row r="1201" spans="1:124" ht="13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</row>
    <row r="1202" spans="1:124" ht="13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</row>
    <row r="1203" spans="1:124" ht="13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</row>
    <row r="1204" spans="1:124" ht="13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</row>
    <row r="1205" spans="1:124" ht="13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</row>
    <row r="1206" spans="1:124" ht="13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</row>
    <row r="1207" spans="1:124" ht="13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</row>
    <row r="1208" spans="1:124" ht="13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</row>
    <row r="1209" spans="1:124" ht="13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</row>
    <row r="1210" spans="1:124" ht="13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</row>
    <row r="1211" spans="1:124" ht="13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</row>
    <row r="1212" spans="1:124" ht="13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</row>
    <row r="1213" spans="1:124" ht="13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</row>
    <row r="1214" spans="1:124" ht="13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</row>
    <row r="1215" spans="1:124" ht="13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</row>
    <row r="1216" spans="1:124" ht="13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</row>
    <row r="1217" spans="1:124" ht="13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</row>
    <row r="1218" spans="1:124" ht="13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</row>
    <row r="1219" spans="1:124" ht="13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</row>
    <row r="1220" spans="1:124" ht="13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</row>
    <row r="1221" spans="1:124" ht="13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</row>
    <row r="1222" spans="1:124" ht="13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</row>
    <row r="1223" spans="1:124" ht="13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</row>
    <row r="1224" spans="1:124" ht="13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</row>
    <row r="1225" spans="1:124" ht="13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</row>
    <row r="1226" spans="1:124" ht="13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</row>
    <row r="1227" spans="1:124" ht="13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</row>
    <row r="1228" spans="1:124" ht="13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</row>
    <row r="1229" spans="1:124" ht="13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</row>
    <row r="1230" spans="1:124" ht="13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</row>
    <row r="1231" spans="1:124" ht="13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</row>
    <row r="1232" spans="1:124" ht="13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</row>
    <row r="1233" spans="1:124" ht="13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</row>
    <row r="1234" spans="1:124" ht="13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</row>
    <row r="1235" spans="1:124" ht="13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</row>
    <row r="1236" spans="1:124" ht="13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</row>
    <row r="1237" spans="1:124" ht="13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</row>
    <row r="1238" spans="1:124" ht="13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</row>
    <row r="1239" spans="1:124" ht="13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</row>
    <row r="1240" spans="1:124" ht="13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</row>
    <row r="1241" spans="1:124" ht="13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</row>
    <row r="1242" spans="1:124" ht="13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</row>
    <row r="1243" spans="1:124" ht="13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</row>
    <row r="1244" spans="1:124" ht="13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</row>
    <row r="1245" spans="1:124" ht="13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</row>
    <row r="1246" spans="1:124" ht="13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</row>
    <row r="1247" spans="1:124" ht="13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</row>
    <row r="1248" spans="1:124" ht="13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</row>
    <row r="1249" spans="1:124" ht="13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</row>
    <row r="1250" spans="1:124" ht="13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</row>
    <row r="1251" spans="1:124" ht="13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</row>
    <row r="1252" spans="1:124" ht="13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</row>
    <row r="1253" spans="1:124" ht="13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</row>
    <row r="1254" spans="1:124" ht="13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</row>
    <row r="1255" spans="1:124" ht="13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</row>
    <row r="1256" spans="1:124" ht="13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</row>
    <row r="1257" spans="1:124" ht="13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</row>
    <row r="1258" spans="1:124" ht="13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</row>
    <row r="1259" spans="1:124" ht="13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</row>
    <row r="1260" spans="1:124" ht="13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</row>
    <row r="1261" spans="1:124" ht="13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</row>
    <row r="1262" spans="1:124" ht="13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</row>
    <row r="1263" spans="1:124" ht="13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</row>
    <row r="1264" spans="1:124" ht="13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</row>
    <row r="1265" spans="1:124" ht="13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</row>
    <row r="1266" spans="1:124" ht="13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</row>
    <row r="1267" spans="1:124" ht="13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</row>
    <row r="1268" spans="1:124" ht="13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</row>
    <row r="1269" spans="1:124" ht="13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</row>
    <row r="1270" spans="1:124" ht="13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</row>
    <row r="1271" spans="1:124" ht="13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</row>
    <row r="1272" spans="1:124" ht="13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</row>
    <row r="1273" spans="1:124" ht="13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</row>
    <row r="1274" spans="1:124" ht="13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</row>
    <row r="1275" spans="1:124" ht="13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</row>
    <row r="1276" spans="1:124" ht="13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</row>
    <row r="1277" spans="1:124" ht="13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</row>
    <row r="1278" spans="1:124" ht="13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</row>
    <row r="1279" spans="1:124" ht="13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</row>
    <row r="1280" spans="1:124" ht="13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</row>
    <row r="1281" spans="1:124" ht="13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</row>
    <row r="1282" spans="1:124" ht="13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</row>
    <row r="1283" spans="1:124" ht="13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</row>
    <row r="1284" spans="1:124" ht="13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</row>
    <row r="1285" spans="1:124" ht="13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</row>
    <row r="1286" spans="1:124" ht="13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</row>
    <row r="1287" spans="1:124" ht="13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</row>
    <row r="1288" spans="1:124" ht="13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</row>
    <row r="1289" spans="1:124" ht="13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</row>
    <row r="1290" spans="1:124" ht="13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</row>
    <row r="1291" spans="1:124" ht="13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</row>
    <row r="1292" spans="1:124" ht="13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</row>
    <row r="1293" spans="1:124" ht="13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</row>
    <row r="1294" spans="1:124" ht="13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</row>
    <row r="1295" spans="1:124" ht="13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</row>
    <row r="1296" spans="1:124" ht="13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</row>
    <row r="1297" spans="1:124" ht="13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</row>
    <row r="1298" spans="1:124" ht="13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</row>
    <row r="1299" spans="1:124" ht="13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</row>
    <row r="1300" spans="1:124" ht="13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</row>
    <row r="1301" spans="1:124" ht="13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</row>
    <row r="1302" spans="1:124" ht="13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</row>
    <row r="1303" spans="1:124" ht="13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</row>
    <row r="1304" spans="1:124" ht="13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</row>
    <row r="1305" spans="1:124" ht="13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</row>
    <row r="1306" spans="1:124" ht="13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</row>
    <row r="1307" spans="1:124" ht="13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</row>
    <row r="1308" spans="1:124" ht="13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</row>
    <row r="1309" spans="1:124" ht="13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</row>
    <row r="1310" spans="1:124" ht="13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</row>
    <row r="1311" spans="1:124" ht="13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</row>
    <row r="1312" spans="1:124" ht="13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</row>
    <row r="1313" spans="1:124" ht="13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</row>
    <row r="1314" spans="1:124" ht="13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</row>
    <row r="1315" spans="1:124" ht="13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</row>
    <row r="1316" spans="1:124" ht="13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</row>
    <row r="1317" spans="1:124" ht="13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</row>
    <row r="1318" spans="1:124" ht="13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</row>
    <row r="1319" spans="1:124" ht="13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</row>
    <row r="1320" spans="1:124" ht="13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</row>
    <row r="1321" spans="1:124" ht="13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</row>
    <row r="1322" spans="1:124" ht="13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</row>
    <row r="1323" spans="1:124" ht="13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</row>
    <row r="1324" spans="1:124" ht="13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</row>
    <row r="1325" spans="1:124" ht="13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</row>
    <row r="1326" spans="1:124" ht="13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</row>
    <row r="1327" spans="1:124" ht="13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</row>
    <row r="1328" spans="1:124" ht="13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</row>
    <row r="1329" spans="1:124" ht="13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</row>
    <row r="1330" spans="1:124" ht="13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</row>
    <row r="1331" spans="1:124" ht="13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</row>
    <row r="1332" spans="1:124" ht="13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</row>
    <row r="1333" spans="1:124" ht="13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</row>
    <row r="1334" spans="1:124" ht="13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</row>
    <row r="1335" spans="1:124" ht="13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</row>
    <row r="1336" spans="1:124" ht="13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</row>
    <row r="1337" spans="1:124" ht="13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</row>
    <row r="1338" spans="1:124" ht="13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</row>
    <row r="1339" spans="1:124" ht="13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</row>
    <row r="1340" spans="1:124" ht="13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</row>
    <row r="1341" spans="1:124" ht="13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</row>
    <row r="1342" spans="1:124" ht="13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</row>
    <row r="1343" spans="1:124" ht="13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</row>
    <row r="1344" spans="1:124" ht="13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</row>
    <row r="1345" spans="1:124" ht="13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</row>
    <row r="1346" spans="1:124" ht="13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</row>
    <row r="1347" spans="1:124" ht="13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</row>
    <row r="1348" spans="1:124" ht="13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</row>
    <row r="1349" spans="1:124" ht="13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</row>
    <row r="1350" spans="1:124" ht="13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</row>
    <row r="1351" spans="1:124" ht="13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</row>
    <row r="1352" spans="1:124" ht="13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</row>
    <row r="1353" spans="1:124" ht="13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</row>
    <row r="1354" spans="1:124" ht="13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</row>
    <row r="1355" spans="1:124" ht="13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</row>
    <row r="1356" spans="1:124" ht="13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</row>
    <row r="1357" spans="1:124" ht="13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</row>
    <row r="1358" spans="1:124" ht="13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</row>
    <row r="1359" spans="1:124" ht="13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</row>
    <row r="1360" spans="1:124" ht="13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</row>
    <row r="1361" spans="1:124" ht="13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</row>
    <row r="1362" spans="1:124" ht="13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</row>
    <row r="1363" spans="1:124" ht="13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</row>
    <row r="1364" spans="1:124" ht="13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</row>
    <row r="1365" spans="1:124" ht="13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</row>
    <row r="1366" spans="1:124" ht="13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</row>
    <row r="1367" spans="1:124" ht="13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</row>
    <row r="1368" spans="1:124" ht="13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</row>
    <row r="1369" spans="1:124" ht="13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</row>
    <row r="1370" spans="1:124" ht="13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</row>
    <row r="1371" spans="1:124" ht="13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</row>
    <row r="1372" spans="1:124" ht="13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</row>
    <row r="1373" spans="1:124" ht="13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</row>
    <row r="1374" spans="1:124" ht="13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</row>
    <row r="1375" spans="1:124" ht="13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</row>
    <row r="1376" spans="1:124" ht="13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</row>
    <row r="1377" spans="1:124" ht="13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</row>
    <row r="1378" spans="1:124" ht="13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</row>
    <row r="1379" spans="1:124" ht="13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</row>
    <row r="1380" spans="1:124" ht="13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</row>
    <row r="1381" spans="1:124" ht="13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</row>
    <row r="1382" spans="1:124" ht="13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</row>
    <row r="1383" spans="1:124" ht="13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</row>
    <row r="1384" spans="1:124" ht="13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</row>
    <row r="1385" spans="1:124" ht="13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</row>
    <row r="1386" spans="1:124" ht="13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</row>
    <row r="1387" spans="1:124" ht="13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</row>
    <row r="1388" spans="1:124" ht="13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</row>
    <row r="1389" spans="1:124" ht="13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</row>
    <row r="1390" spans="1:124" ht="13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</row>
    <row r="1391" spans="1:124" ht="13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</row>
    <row r="1392" spans="1:124" ht="13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</row>
    <row r="1393" spans="1:124" ht="13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</row>
    <row r="1394" spans="1:124" ht="13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</row>
    <row r="1395" spans="1:124" ht="13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</row>
    <row r="1396" spans="1:124" ht="13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</row>
    <row r="1397" spans="1:124" ht="13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</row>
    <row r="1398" spans="1:124" ht="13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</row>
    <row r="1399" spans="1:124" ht="13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</row>
    <row r="1400" spans="1:124" ht="13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</row>
    <row r="1401" spans="1:124" ht="13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</row>
    <row r="1402" spans="1:124" ht="13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</row>
    <row r="1403" spans="1:124" ht="13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</row>
    <row r="1404" spans="1:124" ht="13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</row>
    <row r="1405" spans="1:124" ht="13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</row>
    <row r="1406" spans="1:124" ht="13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</row>
    <row r="1407" spans="1:124" ht="13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</row>
    <row r="1408" spans="1:124" ht="13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</row>
    <row r="1409" spans="1:124" ht="13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</row>
    <row r="1410" spans="1:124" ht="13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</row>
    <row r="1411" spans="1:124" ht="13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</row>
    <row r="1412" spans="1:124" ht="13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</row>
    <row r="1413" spans="1:124" ht="13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</row>
    <row r="1414" spans="1:124" ht="13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</row>
    <row r="1415" spans="1:124" ht="13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</row>
    <row r="1416" spans="1:124" ht="13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</row>
    <row r="1417" spans="1:124" ht="13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</row>
    <row r="1418" spans="1:124" ht="13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</row>
    <row r="1419" spans="1:124" ht="13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</row>
    <row r="1420" spans="1:124" ht="13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</row>
    <row r="1421" spans="1:124" ht="13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</row>
    <row r="1422" spans="1:124" ht="13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</row>
    <row r="1423" spans="1:124" ht="13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</row>
    <row r="1424" spans="1:124" ht="13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</row>
    <row r="1425" spans="1:124" ht="13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</row>
    <row r="1426" spans="1:124" ht="13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</row>
    <row r="1427" spans="1:124" ht="13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</row>
    <row r="1428" spans="1:124" ht="13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</row>
    <row r="1429" spans="1:124" ht="13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</row>
    <row r="1430" spans="1:124" ht="13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</row>
    <row r="1431" spans="1:124" ht="13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</row>
    <row r="1432" spans="1:124" ht="13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</row>
    <row r="1433" spans="1:124" ht="13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</row>
    <row r="1434" spans="1:124" ht="13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</row>
    <row r="1435" spans="1:124" ht="13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</row>
    <row r="1436" spans="1:124" ht="13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</row>
    <row r="1437" spans="1:124" ht="13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</row>
    <row r="1438" spans="1:124" ht="13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</row>
    <row r="1439" spans="1:124" ht="13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</row>
    <row r="1440" spans="1:124" ht="13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</row>
    <row r="1441" spans="1:124" ht="13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</row>
    <row r="1442" spans="1:124" ht="13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</row>
    <row r="1443" spans="1:124" ht="13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</row>
    <row r="1444" spans="1:124" ht="13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</row>
    <row r="1445" spans="1:124" ht="13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</row>
    <row r="1446" spans="1:124" ht="13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</row>
    <row r="1447" spans="1:124" ht="13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</row>
    <row r="1448" spans="1:124" ht="13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</row>
    <row r="1449" spans="1:124" ht="13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</row>
    <row r="1450" spans="1:124" ht="13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</row>
    <row r="1451" spans="1:124" ht="13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</row>
    <row r="1452" spans="1:124" ht="13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</row>
    <row r="1453" spans="1:124" ht="13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</row>
    <row r="1454" spans="1:124" ht="13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</row>
    <row r="1455" spans="1:124" ht="13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</row>
    <row r="1456" spans="1:124" ht="13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</row>
    <row r="1457" spans="1:124" ht="13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</row>
    <row r="1458" spans="1:124" ht="13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</row>
    <row r="1459" spans="1:124" ht="13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</row>
    <row r="1460" spans="1:124" ht="13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</row>
    <row r="1461" spans="1:124" ht="13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</row>
    <row r="1462" spans="1:124" ht="13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</row>
    <row r="1463" spans="1:124" ht="13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</row>
    <row r="1464" spans="1:124" ht="13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</row>
    <row r="1465" spans="1:124" ht="13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</row>
    <row r="1466" spans="1:124" ht="13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</row>
    <row r="1467" spans="1:124" ht="13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</row>
    <row r="1468" spans="1:124" ht="13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</row>
    <row r="1469" spans="1:124" ht="13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</row>
    <row r="1470" spans="1:124" ht="13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</row>
    <row r="1471" spans="1:124" ht="13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</row>
    <row r="1472" spans="1:124" ht="13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</row>
    <row r="1473" spans="1:124" ht="13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</row>
    <row r="1474" spans="1:124" ht="13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</row>
    <row r="1475" spans="1:124" ht="13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</row>
    <row r="1476" spans="1:124" ht="13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</row>
    <row r="1477" spans="1:124" ht="13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</row>
    <row r="1478" spans="1:124" ht="13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</row>
    <row r="1479" spans="1:124" ht="13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</row>
    <row r="1480" spans="1:124" ht="13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</row>
    <row r="1481" spans="1:124" ht="13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</row>
    <row r="1482" spans="1:124" ht="13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</row>
    <row r="1483" spans="1:124" ht="13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</row>
    <row r="1484" spans="1:124" ht="13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</row>
    <row r="1485" spans="1:124" ht="13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</row>
    <row r="1486" spans="1:124" ht="13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</row>
    <row r="1487" spans="1:124" ht="13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</row>
    <row r="1488" spans="1:124" ht="13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</row>
    <row r="1489" spans="1:124" ht="13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</row>
    <row r="1490" spans="1:124" ht="13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</row>
    <row r="1491" spans="1:124" ht="13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</row>
    <row r="1492" spans="1:124" ht="13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</row>
    <row r="1493" spans="1:124" ht="13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</row>
    <row r="1494" spans="1:124" ht="13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</row>
    <row r="1495" spans="1:124" ht="13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</row>
    <row r="1496" spans="1:124" ht="13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</row>
    <row r="1497" spans="1:124" ht="13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</row>
    <row r="1498" spans="1:124" ht="13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</row>
    <row r="1499" spans="1:124" ht="13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</row>
    <row r="1500" spans="1:124" ht="13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</row>
    <row r="1501" spans="1:124" ht="13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</row>
    <row r="1502" spans="1:124" ht="13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</row>
    <row r="1503" spans="1:124" ht="13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</row>
    <row r="1504" spans="1:124" ht="13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</row>
    <row r="1505" spans="1:124" ht="13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</row>
    <row r="1506" spans="1:124" ht="13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</row>
    <row r="1507" spans="1:124" ht="13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</row>
    <row r="1508" spans="1:124" ht="13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</row>
    <row r="1509" spans="1:124" ht="13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</row>
    <row r="1510" spans="1:124" ht="13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</row>
    <row r="1511" spans="1:124" ht="13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</row>
    <row r="1512" spans="1:124" ht="13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</row>
    <row r="1513" spans="1:124" ht="13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</row>
    <row r="1514" spans="1:124" ht="13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</row>
    <row r="1515" spans="1:124" ht="13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</row>
    <row r="1516" spans="1:124" ht="13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</row>
    <row r="1517" spans="1:124" ht="13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</row>
    <row r="1518" spans="1:124" ht="13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</row>
    <row r="1519" spans="1:124" ht="13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</row>
    <row r="1520" spans="1:124" ht="13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</row>
    <row r="1521" spans="1:124" ht="13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</row>
    <row r="1522" spans="1:124" ht="13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</row>
    <row r="1523" spans="1:124" ht="13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</row>
    <row r="1524" spans="1:124" ht="13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</row>
    <row r="1525" spans="1:124" ht="13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</row>
    <row r="1526" spans="1:124" ht="13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</row>
    <row r="1527" spans="1:124" ht="13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</row>
    <row r="1528" spans="1:124" ht="13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</row>
    <row r="1529" spans="1:124" ht="13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</row>
    <row r="1530" spans="1:124" ht="13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</row>
    <row r="1531" spans="1:124" ht="13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</row>
    <row r="1532" spans="1:124" ht="13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</row>
    <row r="1533" spans="1:124" ht="13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</row>
    <row r="1534" spans="1:124" ht="13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</row>
    <row r="1535" spans="1:124" ht="13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</row>
    <row r="1536" spans="1:124" ht="13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</row>
    <row r="1537" spans="1:124" ht="13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</row>
    <row r="1538" spans="1:124" ht="13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</row>
    <row r="1539" spans="1:124" ht="13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</row>
    <row r="1540" spans="1:124" ht="13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</row>
    <row r="1541" spans="1:124" ht="13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</row>
    <row r="1542" spans="1:124" ht="13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</row>
    <row r="1543" spans="1:124" ht="13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</row>
    <row r="1544" spans="1:124" ht="13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</row>
    <row r="1545" spans="1:124" ht="13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</row>
    <row r="1546" spans="1:124" ht="13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</row>
    <row r="1547" spans="1:124" ht="13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</row>
    <row r="1548" spans="1:124" ht="13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</row>
    <row r="1549" spans="1:124" ht="13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</row>
    <row r="1550" spans="1:124" ht="13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</row>
    <row r="1551" spans="1:124" ht="13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</row>
    <row r="1552" spans="1:124" ht="13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</row>
    <row r="1553" spans="1:124" ht="13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</row>
    <row r="1554" spans="1:124" ht="13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</row>
    <row r="1555" spans="1:124" ht="13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</row>
    <row r="1556" spans="1:124" ht="13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</row>
    <row r="1557" spans="1:124" ht="13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</row>
    <row r="1558" spans="1:124" ht="13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</row>
    <row r="1559" spans="1:124" ht="13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</row>
    <row r="1560" spans="1:124" ht="13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</row>
    <row r="1561" spans="1:124" ht="13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</row>
    <row r="1562" spans="1:124" ht="13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</row>
    <row r="1563" spans="1:124" ht="13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</row>
    <row r="1564" spans="1:124" ht="13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</row>
    <row r="1565" spans="1:124" ht="13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</row>
    <row r="1566" spans="1:124" ht="13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</row>
    <row r="1567" spans="1:124" ht="13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</row>
    <row r="1568" spans="1:124" ht="13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</row>
    <row r="1569" spans="1:124" ht="13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</row>
    <row r="1570" spans="1:124" ht="13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</row>
    <row r="1571" spans="1:124" ht="13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</row>
    <row r="1572" spans="1:124" ht="13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</row>
    <row r="1573" spans="1:124" ht="13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</row>
    <row r="1574" spans="1:124" ht="13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</row>
    <row r="1575" spans="1:124" ht="13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</row>
    <row r="1576" spans="1:124" ht="13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</row>
    <row r="1577" spans="1:124" ht="13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</row>
    <row r="1578" spans="1:124" ht="13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</row>
    <row r="1579" spans="1:124" ht="13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</row>
    <row r="1580" spans="1:124" ht="13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</row>
    <row r="1581" spans="1:124" ht="13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</row>
    <row r="1582" spans="1:124" ht="13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</row>
    <row r="1583" spans="1:124" ht="13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</row>
    <row r="1584" spans="1:124" ht="13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</row>
    <row r="1585" spans="1:124" ht="13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</row>
    <row r="1586" spans="1:124" ht="13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</row>
    <row r="1587" spans="1:124" ht="13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</row>
    <row r="1588" spans="1:124" ht="13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</row>
    <row r="1589" spans="1:124" ht="13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</row>
    <row r="1590" spans="1:124" ht="13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</row>
    <row r="1591" spans="1:124" ht="13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</row>
    <row r="1592" spans="1:124" ht="13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</row>
    <row r="1593" spans="1:124" ht="13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</row>
    <row r="1594" spans="1:124" ht="13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</row>
    <row r="1595" spans="1:124" ht="13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</row>
    <row r="1596" spans="1:124" ht="13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</row>
    <row r="1597" spans="1:124" ht="13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</row>
    <row r="1598" spans="1:124" ht="13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</row>
    <row r="1599" spans="1:124" ht="13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</row>
    <row r="1600" spans="1:124" ht="13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</row>
    <row r="1601" spans="1:124" ht="13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</row>
    <row r="1602" spans="1:124" ht="13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</row>
    <row r="1603" spans="1:124" ht="13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</row>
    <row r="1604" spans="1:124" ht="13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</row>
    <row r="1605" spans="1:124" ht="13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</row>
    <row r="1606" spans="1:124" ht="13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</row>
    <row r="1607" spans="1:124" ht="13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</row>
    <row r="1608" spans="1:124" ht="13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</row>
    <row r="1609" spans="1:124" ht="13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</row>
    <row r="1610" spans="1:124" ht="13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</row>
    <row r="1611" spans="1:124" ht="13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</row>
    <row r="1612" spans="1:124" ht="13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</row>
    <row r="1613" spans="1:124" ht="13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</row>
    <row r="1614" spans="1:124" ht="13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</row>
    <row r="1615" spans="1:124" ht="13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</row>
    <row r="1616" spans="1:124" ht="13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</row>
    <row r="1617" spans="1:124" ht="13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</row>
    <row r="1618" spans="1:124" ht="13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</row>
    <row r="1619" spans="1:124" ht="13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</row>
    <row r="1620" spans="1:124" ht="13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</row>
    <row r="1621" spans="1:124" ht="13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</row>
    <row r="1622" spans="1:124" ht="13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</row>
    <row r="1623" spans="1:124" ht="13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</row>
    <row r="1624" spans="1:124" ht="13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</row>
    <row r="1625" spans="1:124" ht="13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</row>
    <row r="1626" spans="1:124" ht="13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</row>
    <row r="1627" spans="1:124" ht="13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</row>
    <row r="1628" spans="1:124" ht="13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</row>
    <row r="1629" spans="1:124" ht="13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</row>
    <row r="1630" spans="1:124" ht="13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</row>
    <row r="1631" spans="1:124" ht="13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</row>
    <row r="1632" spans="1:124" ht="13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</row>
    <row r="1633" spans="1:124" ht="13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</row>
    <row r="1634" spans="1:124" ht="13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</row>
    <row r="1635" spans="1:124" ht="13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</row>
    <row r="1636" spans="1:124" ht="13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</row>
    <row r="1637" spans="1:124" ht="13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</row>
    <row r="1638" spans="1:124" ht="13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</row>
    <row r="1639" spans="1:124" ht="13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</row>
    <row r="1640" spans="1:124" ht="13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</row>
    <row r="1641" spans="1:124" ht="13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</row>
    <row r="1642" spans="1:124" ht="13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</row>
    <row r="1643" spans="1:124" ht="13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</row>
    <row r="1644" spans="1:124" ht="13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</row>
    <row r="1645" spans="1:124" ht="13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</row>
    <row r="1646" spans="1:124" ht="13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</row>
    <row r="1647" spans="1:124" ht="13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</row>
    <row r="1648" spans="1:124" ht="13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</row>
    <row r="1649" spans="1:124" ht="13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</row>
    <row r="1650" spans="1:124" ht="13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</row>
    <row r="1651" spans="1:124" ht="13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</row>
    <row r="1652" spans="1:124" ht="13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</row>
    <row r="1653" spans="1:124" ht="13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</row>
    <row r="1654" spans="1:124" ht="13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</row>
    <row r="1655" spans="1:124" ht="13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</row>
    <row r="1656" spans="1:124" ht="13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</row>
    <row r="1657" spans="1:124" ht="13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</row>
    <row r="1658" spans="1:124" ht="13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</row>
    <row r="1659" spans="1:124" ht="13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</row>
    <row r="1660" spans="1:124" ht="13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</row>
    <row r="1661" spans="1:124" ht="13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</row>
    <row r="1662" spans="1:124" ht="13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</row>
    <row r="1663" spans="1:124" ht="13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</row>
    <row r="1664" spans="1:124" ht="13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</row>
    <row r="1665" spans="1:124" ht="13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</row>
    <row r="1666" spans="1:124" ht="13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</row>
    <row r="1667" spans="1:124" ht="13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</row>
    <row r="1668" spans="1:124" ht="13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</row>
    <row r="1669" spans="1:124" ht="13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</row>
    <row r="1670" spans="1:124" ht="13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</row>
    <row r="1671" spans="1:124" ht="13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</row>
    <row r="1672" spans="1:124" ht="13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</row>
    <row r="1673" spans="1:124" ht="13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</row>
    <row r="1674" spans="1:124" ht="13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</row>
    <row r="1675" spans="1:124" ht="13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</row>
    <row r="1676" spans="1:124" ht="13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</row>
    <row r="1677" spans="1:124" ht="13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</row>
    <row r="1678" spans="1:124" ht="13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</row>
    <row r="1679" spans="1:124" ht="13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</row>
    <row r="1680" spans="1:124" ht="13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</row>
    <row r="1681" spans="1:124" ht="13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</row>
    <row r="1682" spans="1:124" ht="13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</row>
    <row r="1683" spans="1:124" ht="13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</row>
    <row r="1684" spans="1:124" ht="13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</row>
    <row r="1685" spans="1:124" ht="13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</row>
    <row r="1686" spans="1:124" ht="13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</row>
    <row r="1687" spans="1:124" ht="13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</row>
    <row r="1688" spans="1:124" ht="13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</row>
    <row r="1689" spans="1:124" ht="13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</row>
    <row r="1690" spans="1:124" ht="13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</row>
    <row r="1691" spans="1:124" ht="13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</row>
    <row r="1692" spans="1:124" ht="13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</row>
    <row r="1693" spans="1:124" ht="13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</row>
    <row r="1694" spans="1:124" ht="13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</row>
    <row r="1695" spans="1:124" ht="13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</row>
    <row r="1696" spans="1:124" ht="13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</row>
    <row r="1697" spans="1:124" ht="13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</row>
    <row r="1698" spans="1:124" ht="13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</row>
    <row r="1699" spans="1:124" ht="13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</row>
    <row r="1700" spans="1:124" ht="13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</row>
    <row r="1701" spans="1:124" ht="13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</row>
    <row r="1702" spans="1:124" ht="13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</row>
    <row r="1703" spans="1:124" ht="13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</row>
    <row r="1704" spans="1:124" ht="13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</row>
    <row r="1705" spans="1:124" ht="13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</row>
    <row r="1706" spans="1:124" ht="13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</row>
    <row r="1707" spans="1:124" ht="13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</row>
    <row r="1708" spans="1:124" ht="13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</row>
    <row r="1709" spans="1:124" ht="13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</row>
    <row r="1710" spans="1:124" ht="13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</row>
    <row r="1711" spans="1:124" ht="13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</row>
    <row r="1712" spans="1:124" ht="13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</row>
    <row r="1713" spans="1:124" ht="13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</row>
    <row r="1714" spans="1:124" ht="13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</row>
    <row r="1715" spans="1:124" ht="13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</row>
    <row r="1716" spans="1:124" ht="13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</row>
    <row r="1717" spans="1:124" ht="13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</row>
    <row r="1718" spans="1:124" ht="13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</row>
    <row r="1719" spans="1:124" ht="13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</row>
    <row r="1720" spans="1:124" ht="13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</row>
    <row r="1721" spans="1:124" ht="13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</row>
    <row r="1722" spans="1:124" ht="13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</row>
    <row r="1723" spans="1:124" ht="13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</row>
    <row r="1724" spans="1:124" ht="13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</row>
    <row r="1725" spans="1:124" ht="13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</row>
    <row r="1726" spans="1:124" ht="13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</row>
    <row r="1727" spans="1:124" ht="13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</row>
    <row r="1728" spans="1:124" ht="13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</row>
    <row r="1729" spans="1:124" ht="13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</row>
    <row r="1730" spans="1:124" ht="13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</row>
    <row r="1731" spans="1:124" ht="13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</row>
    <row r="1732" spans="1:124" ht="13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</row>
    <row r="1733" spans="1:124" ht="13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</row>
    <row r="1734" spans="1:124" ht="13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</row>
    <row r="1735" spans="1:124" ht="13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</row>
    <row r="1736" spans="1:124" ht="13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</row>
    <row r="1737" spans="1:124" ht="13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</row>
    <row r="1738" spans="1:124" ht="13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</row>
    <row r="1739" spans="1:124" ht="13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</row>
    <row r="1740" spans="1:124" ht="13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</row>
    <row r="1741" spans="1:124" ht="13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</row>
    <row r="1742" spans="1:124" ht="13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</row>
    <row r="1743" spans="1:124" ht="13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</row>
    <row r="1744" spans="1:124" ht="13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</row>
    <row r="1745" spans="1:124" ht="13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</row>
    <row r="1746" spans="1:124" ht="13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</row>
    <row r="1747" spans="1:124" ht="13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</row>
    <row r="1748" spans="1:124" ht="13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</row>
    <row r="1749" spans="1:124" ht="13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</row>
    <row r="1750" spans="1:124" ht="13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</row>
    <row r="1751" spans="1:124" ht="13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</row>
    <row r="1752" spans="1:124" ht="13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</row>
    <row r="1753" spans="1:124" ht="13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</row>
    <row r="1754" spans="1:124" ht="13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</row>
    <row r="1755" spans="1:124" ht="13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</row>
    <row r="1756" spans="1:124" ht="13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</row>
    <row r="1757" spans="1:124" ht="13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</row>
    <row r="1758" spans="1:124" ht="13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</row>
    <row r="1759" spans="1:124" ht="13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</row>
    <row r="1760" spans="1:124" ht="13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</row>
    <row r="1761" spans="1:124" ht="13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</row>
    <row r="1762" spans="1:124" ht="13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</row>
    <row r="1763" spans="1:124" ht="13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</row>
    <row r="1764" spans="1:124" ht="13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</row>
    <row r="1765" spans="1:124" ht="13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</row>
    <row r="1766" spans="1:124" ht="13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</row>
    <row r="1767" spans="1:124" ht="13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</row>
    <row r="1768" spans="1:124" ht="13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</row>
    <row r="1769" spans="1:124" ht="13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</row>
    <row r="1770" spans="1:124" ht="13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</row>
    <row r="1771" spans="1:124" ht="13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</row>
    <row r="1772" spans="1:124" ht="13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</row>
    <row r="1773" spans="1:124" ht="13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</row>
    <row r="1774" spans="1:124" ht="13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</row>
    <row r="1775" spans="1:124" ht="13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</row>
    <row r="1776" spans="1:124" ht="13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</row>
    <row r="1777" spans="1:124" ht="13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</row>
    <row r="1778" spans="1:124" ht="13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</row>
    <row r="1779" spans="1:124" ht="13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</row>
    <row r="1780" spans="1:124" ht="13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</row>
    <row r="1781" spans="1:124" ht="13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</row>
    <row r="1782" spans="1:124" ht="13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</row>
    <row r="1783" spans="1:124" ht="13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</row>
    <row r="1784" spans="1:124" ht="13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</row>
    <row r="1785" spans="1:124" ht="13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</row>
    <row r="1786" spans="1:124" ht="13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</row>
    <row r="1787" spans="1:124" ht="13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</row>
    <row r="1788" spans="1:124" ht="13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</row>
    <row r="1789" spans="1:124" ht="13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</row>
    <row r="1790" spans="1:124" ht="13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</row>
    <row r="1791" spans="1:124" ht="13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</row>
    <row r="1792" spans="1:124" ht="13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</row>
    <row r="1793" spans="1:124" ht="13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</row>
    <row r="1794" spans="1:124" ht="13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</row>
    <row r="1795" spans="1:124" ht="13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</row>
    <row r="1796" spans="1:124" ht="13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</row>
    <row r="1797" spans="1:124" ht="13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</row>
    <row r="1798" spans="1:124" ht="13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</row>
    <row r="1799" spans="1:124" ht="13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</row>
    <row r="1800" spans="1:124" ht="13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</row>
    <row r="1801" spans="1:124" ht="13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</row>
    <row r="1802" spans="1:124" ht="13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</row>
    <row r="1803" spans="1:124" ht="13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</row>
    <row r="1804" spans="1:124" ht="13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</row>
    <row r="1805" spans="1:124" ht="13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</row>
    <row r="1806" spans="1:124" ht="13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</row>
    <row r="1807" spans="1:124" ht="13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</row>
    <row r="1808" spans="1:124" ht="13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</row>
    <row r="1809" spans="1:124" ht="13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</row>
    <row r="1810" spans="1:124" ht="13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</row>
    <row r="1811" spans="1:124" ht="13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</row>
    <row r="1812" spans="1:124" ht="13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</row>
    <row r="1813" spans="1:124" ht="13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</row>
    <row r="1814" spans="1:124" ht="13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</row>
    <row r="1815" spans="1:124" ht="13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</row>
    <row r="1816" spans="1:124" ht="13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</row>
    <row r="1817" spans="1:124" ht="13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</row>
    <row r="1818" spans="1:124" ht="13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</row>
    <row r="1819" spans="1:124" ht="13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</row>
    <row r="1820" spans="1:124" ht="13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</row>
    <row r="1821" spans="1:124" ht="13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</row>
    <row r="1822" spans="1:124" ht="13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</row>
    <row r="1823" spans="1:124" ht="13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</row>
    <row r="1824" spans="1:124" ht="13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</row>
    <row r="1825" spans="1:124" ht="13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</row>
    <row r="1826" spans="1:124" ht="13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</row>
    <row r="1827" spans="1:124" ht="13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</row>
    <row r="1828" spans="1:124" ht="13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</row>
    <row r="1829" spans="1:124" ht="13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</row>
    <row r="1830" spans="1:124" ht="13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</row>
    <row r="1831" spans="1:124" ht="13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</row>
    <row r="1832" spans="1:124" ht="13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</row>
    <row r="1833" spans="1:124" ht="13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</row>
    <row r="1834" spans="1:124" ht="13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</row>
    <row r="1835" spans="1:124" ht="13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</row>
    <row r="1836" spans="1:124" ht="13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</row>
    <row r="1837" spans="1:124" ht="13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</row>
    <row r="1838" spans="1:124" ht="13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</row>
    <row r="1839" spans="1:124" ht="13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</row>
    <row r="1840" spans="1:124" ht="13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</row>
    <row r="1841" spans="1:124" ht="13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</row>
    <row r="1842" spans="1:124" ht="13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</row>
    <row r="1843" spans="1:124" ht="13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</row>
    <row r="1844" spans="1:124" ht="13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</row>
    <row r="1845" spans="1:124" ht="13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</row>
    <row r="1846" spans="1:124" ht="13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</row>
    <row r="1847" spans="1:124" ht="13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</row>
    <row r="1848" spans="1:124" ht="13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</row>
    <row r="1849" spans="1:124" ht="13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</row>
    <row r="1850" spans="1:124" ht="13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</row>
    <row r="1851" spans="1:124" ht="13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</row>
    <row r="1852" spans="1:124" ht="13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</row>
    <row r="1853" spans="1:124" ht="13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</row>
    <row r="1854" spans="1:124" ht="13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</row>
    <row r="1855" spans="1:124" ht="13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</row>
    <row r="1856" spans="1:124" ht="13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</row>
    <row r="1857" spans="1:124" ht="13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</row>
    <row r="1858" spans="1:124" ht="13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</row>
    <row r="1859" spans="1:124" ht="13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</row>
    <row r="1860" spans="1:124" ht="13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</row>
    <row r="1861" spans="1:124" ht="13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</row>
    <row r="1862" spans="1:124" ht="13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</row>
    <row r="1863" spans="1:124" ht="13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</row>
    <row r="1864" spans="1:124" ht="13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</row>
    <row r="1865" spans="1:124" ht="13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</row>
    <row r="1866" spans="1:124" ht="13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</row>
    <row r="1867" spans="1:124" ht="13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</row>
    <row r="1868" spans="1:124" ht="13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</row>
    <row r="1869" spans="1:124" ht="13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</row>
    <row r="1870" spans="1:124" ht="13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</row>
    <row r="1871" spans="1:124" ht="13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</row>
    <row r="1872" spans="1:124" ht="13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</row>
    <row r="1873" spans="1:124" ht="13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</row>
    <row r="1874" spans="1:124" ht="13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</row>
    <row r="1875" spans="1:124" ht="13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</row>
    <row r="1876" spans="1:124" ht="13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</row>
    <row r="1877" spans="1:124" ht="13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</row>
    <row r="1878" spans="1:124" ht="13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</row>
    <row r="1879" spans="1:124" ht="13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</row>
    <row r="1880" spans="1:124" ht="13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</row>
    <row r="1881" spans="1:124" ht="13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</row>
    <row r="1882" spans="1:124" ht="13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</row>
    <row r="1883" spans="1:124" ht="13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</row>
    <row r="1884" spans="1:124" ht="13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</row>
    <row r="1885" spans="1:124" ht="13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</row>
    <row r="1886" spans="1:124" ht="13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</row>
    <row r="1887" spans="1:124" ht="13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</row>
    <row r="1888" spans="1:124" ht="13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</row>
    <row r="1889" spans="1:124" ht="13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</row>
    <row r="1890" spans="1:124" ht="13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</row>
    <row r="1891" spans="1:124" ht="13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</row>
    <row r="1892" spans="1:124" ht="13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</row>
    <row r="1893" spans="1:124" ht="13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</row>
    <row r="1894" spans="1:124" ht="13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</row>
    <row r="1895" spans="1:124" ht="13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</row>
    <row r="1896" spans="1:124" ht="13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</row>
    <row r="1897" spans="1:124" ht="13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</row>
    <row r="1898" spans="1:124" ht="13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</row>
    <row r="1899" spans="1:124" ht="13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</row>
    <row r="1900" spans="1:124" ht="13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</row>
    <row r="1901" spans="1:124" ht="13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</row>
    <row r="1902" spans="1:124" ht="13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</row>
    <row r="1903" spans="1:124" ht="13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</row>
    <row r="1904" spans="1:124" ht="13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</row>
    <row r="1905" spans="1:124" ht="13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</row>
    <row r="1906" spans="1:124" ht="13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</row>
    <row r="1907" spans="1:124" ht="13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</row>
    <row r="1908" spans="1:124" ht="13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</row>
    <row r="1909" spans="1:124" ht="13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</row>
    <row r="1910" spans="1:124" ht="13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</row>
    <row r="1911" spans="1:124" ht="13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</row>
    <row r="1912" spans="1:124" ht="13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</row>
    <row r="1913" spans="1:124" ht="13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</row>
    <row r="1914" spans="1:124" ht="13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</row>
    <row r="1915" spans="1:124" ht="13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</row>
    <row r="1916" spans="1:124" ht="13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</row>
    <row r="1917" spans="1:124" ht="13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</row>
    <row r="1918" spans="1:124" ht="13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</row>
    <row r="1919" spans="1:124" ht="13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</row>
    <row r="1920" spans="1:124" ht="13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</row>
    <row r="1921" spans="1:124" ht="13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</row>
    <row r="1922" spans="1:124" ht="13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</row>
    <row r="1923" spans="1:124" ht="13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</row>
    <row r="1924" spans="1:124" ht="13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</row>
    <row r="1925" spans="1:124" ht="13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</row>
    <row r="1926" spans="1:124" ht="13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</row>
    <row r="1927" spans="1:124" ht="13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</row>
    <row r="1928" spans="1:124" ht="13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</row>
    <row r="1929" spans="1:124" ht="13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</row>
    <row r="1930" spans="1:124" ht="13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</row>
    <row r="1931" spans="1:124" ht="13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</row>
    <row r="1932" spans="1:124" ht="13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</row>
    <row r="1933" spans="1:124" ht="13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</row>
    <row r="1934" spans="1:124" ht="13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</row>
    <row r="1935" spans="1:124" ht="13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</row>
    <row r="1936" spans="1:124" ht="13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</row>
    <row r="1937" spans="1:124" ht="13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</row>
    <row r="1938" spans="1:124" ht="13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</row>
    <row r="1939" spans="1:124" ht="13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</row>
    <row r="1940" spans="1:124" ht="13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</row>
    <row r="1941" spans="1:124" ht="13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</row>
    <row r="1942" spans="1:124" ht="13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</row>
    <row r="1943" spans="1:124" ht="13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</row>
    <row r="1944" spans="1:124" ht="13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</row>
    <row r="1945" spans="1:124" ht="13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</row>
    <row r="1946" spans="1:124" ht="13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</row>
    <row r="1947" spans="1:124" ht="13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</row>
    <row r="1948" spans="1:124" ht="13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</row>
    <row r="1949" spans="1:124" ht="13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</row>
    <row r="1950" spans="1:124" ht="13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</row>
    <row r="1951" spans="1:124" ht="13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</row>
    <row r="1952" spans="1:124" ht="13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</row>
    <row r="1953" spans="1:124" ht="13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</row>
    <row r="1954" spans="1:124" ht="13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</row>
    <row r="1955" spans="1:124" ht="13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</row>
    <row r="1956" spans="1:124" ht="13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</row>
    <row r="1957" spans="1:124" ht="13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</row>
    <row r="1958" spans="1:124" ht="13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</row>
    <row r="1959" spans="1:124" ht="13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</row>
    <row r="1960" spans="1:124" ht="13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</row>
    <row r="1961" spans="1:124" ht="13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</row>
    <row r="1962" spans="1:124" ht="13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</row>
    <row r="1963" spans="1:124" ht="13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</row>
    <row r="1964" spans="1:124" ht="13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</row>
    <row r="1965" spans="1:124" ht="13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</row>
    <row r="1966" spans="1:124" ht="13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</row>
    <row r="1967" spans="1:124" ht="13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</row>
    <row r="1968" spans="1:124" ht="13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</row>
    <row r="1969" spans="1:124" ht="13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</row>
    <row r="1970" spans="1:124" ht="13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</row>
    <row r="1971" spans="1:124" ht="13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</row>
    <row r="1972" spans="1:124" ht="13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</row>
    <row r="1973" spans="1:124" ht="13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</row>
    <row r="1974" spans="1:124" ht="13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</row>
    <row r="1975" spans="1:124" ht="13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</row>
    <row r="1976" spans="1:124" ht="13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</row>
    <row r="1977" spans="1:124" ht="13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</row>
    <row r="1978" spans="1:124" ht="13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</row>
    <row r="1979" spans="1:124" ht="13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</row>
    <row r="1980" spans="1:124" ht="13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</row>
    <row r="1981" spans="1:124" ht="13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</row>
    <row r="1982" spans="1:124" ht="13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</row>
    <row r="1983" spans="1:124" ht="13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</row>
    <row r="1984" spans="1:124" ht="13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</row>
    <row r="1985" spans="1:124" ht="13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</row>
    <row r="1986" spans="1:124" ht="13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</row>
    <row r="1987" spans="1:124" ht="13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</row>
    <row r="1988" spans="1:124" ht="13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</row>
    <row r="1989" spans="1:124" ht="13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</row>
    <row r="1990" spans="1:124" ht="13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</row>
    <row r="1991" spans="1:124" ht="13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</row>
    <row r="1992" spans="1:124" ht="13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</row>
    <row r="1993" spans="1:124" ht="13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</row>
    <row r="1994" spans="1:124" ht="13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</row>
    <row r="1995" spans="1:124" ht="13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</row>
    <row r="1996" spans="1:124" ht="13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</row>
    <row r="1997" spans="1:124" ht="13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</row>
    <row r="1998" spans="1:124" ht="13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</row>
    <row r="1999" spans="1:124" ht="13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</row>
    <row r="2000" spans="1:124" ht="13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</row>
    <row r="2001" spans="1:124" ht="13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</row>
    <row r="2002" spans="1:124" ht="13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</row>
    <row r="2003" spans="1:124" ht="13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</row>
    <row r="2004" spans="1:124" ht="13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</row>
    <row r="2005" spans="1:124" ht="13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</row>
    <row r="2006" spans="1:124" ht="13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</row>
    <row r="2007" spans="1:124" ht="13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</row>
    <row r="2008" spans="1:124" ht="13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</row>
    <row r="2009" spans="1:124" ht="13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</row>
    <row r="2010" spans="1:124" ht="13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</row>
    <row r="2011" spans="1:124" ht="13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</row>
    <row r="2012" spans="1:124" ht="13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</row>
    <row r="2013" spans="1:124" ht="13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</row>
    <row r="2014" spans="1:124" ht="13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</row>
    <row r="2015" spans="1:124" ht="13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</row>
    <row r="2016" spans="1:124" ht="13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</row>
    <row r="2017" spans="1:124" ht="13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</row>
    <row r="2018" spans="1:124" ht="13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</row>
    <row r="2019" spans="1:124" ht="13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</row>
    <row r="2020" spans="1:124" ht="13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</row>
    <row r="2021" spans="1:124" ht="13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</row>
    <row r="2022" spans="1:124" ht="13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</row>
    <row r="2023" spans="1:124" ht="13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</row>
    <row r="2024" spans="1:124" ht="13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</row>
    <row r="2025" spans="1:124" ht="13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</row>
    <row r="2026" spans="1:124" ht="13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</row>
    <row r="2027" spans="1:124" ht="13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</row>
    <row r="2028" spans="1:124" ht="13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</row>
    <row r="2029" spans="1:124" ht="13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</row>
    <row r="2030" spans="1:124" ht="13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</row>
    <row r="2031" spans="1:124" ht="13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</row>
    <row r="2032" spans="1:124" ht="13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</row>
    <row r="2033" spans="1:124" ht="13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</row>
    <row r="2034" spans="1:124" ht="13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</row>
    <row r="2035" spans="1:124" ht="13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</row>
    <row r="2036" spans="1:124" ht="13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</row>
    <row r="2037" spans="1:124" ht="13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</row>
    <row r="2038" spans="1:124" ht="13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</row>
    <row r="2039" spans="1:124" ht="13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</row>
    <row r="2040" spans="1:124" ht="13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</row>
    <row r="2041" spans="1:124" ht="13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</row>
    <row r="2042" spans="1:124" ht="13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</row>
    <row r="2043" spans="1:124" ht="13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</row>
    <row r="2044" spans="1:124" ht="13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</row>
    <row r="2045" spans="1:124" ht="13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</row>
    <row r="2046" spans="1:124" ht="13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</row>
    <row r="2047" spans="1:124" ht="13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</row>
    <row r="2048" spans="1:124" ht="13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</row>
    <row r="2049" spans="1:124" ht="13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</row>
    <row r="2050" spans="1:124" ht="13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</row>
    <row r="2051" spans="1:124" ht="13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</row>
    <row r="2052" spans="1:124" ht="13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</row>
    <row r="2053" spans="1:124" ht="13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</row>
    <row r="2054" spans="1:124" ht="13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</row>
    <row r="2055" spans="1:124" ht="13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</row>
    <row r="2056" spans="1:124" ht="13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</row>
    <row r="2057" spans="1:124" ht="13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</row>
    <row r="2058" spans="1:124" ht="13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</row>
    <row r="2059" spans="1:124" ht="13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</row>
    <row r="2060" spans="1:124" ht="13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</row>
    <row r="2061" spans="1:124" ht="13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</row>
    <row r="2062" spans="1:124" ht="13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</row>
    <row r="2063" spans="1:124" ht="13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</row>
    <row r="2064" spans="1:124" ht="13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</row>
    <row r="2065" spans="1:124" ht="13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</row>
    <row r="2066" spans="1:124" ht="13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</row>
    <row r="2067" spans="1:124" ht="13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</row>
    <row r="2068" spans="1:124" ht="13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</row>
    <row r="2069" spans="1:124" ht="13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</row>
    <row r="2070" spans="1:124" ht="13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</row>
    <row r="2071" spans="1:124" ht="13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</row>
    <row r="2072" spans="1:124" ht="13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</row>
    <row r="2073" spans="1:124" ht="13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</row>
    <row r="2074" spans="1:124" ht="13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</row>
    <row r="2075" spans="1:124" ht="13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</row>
    <row r="2076" spans="1:124" ht="13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</row>
    <row r="2077" spans="1:124" ht="13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</row>
    <row r="2078" spans="1:124" ht="13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</row>
    <row r="2079" spans="1:124" ht="13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</row>
    <row r="2080" spans="1:124" ht="13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</row>
    <row r="2081" spans="1:124" ht="13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</row>
    <row r="2082" spans="1:124" ht="13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</row>
    <row r="2083" spans="1:124" ht="13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</row>
    <row r="2084" spans="1:124" ht="13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</row>
    <row r="2085" spans="1:124" ht="13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</row>
    <row r="2086" spans="1:124" ht="13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</row>
    <row r="2087" spans="1:124" ht="13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</row>
    <row r="2088" spans="1:124" ht="13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</row>
    <row r="2089" spans="1:124" ht="13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</row>
    <row r="2090" spans="1:124" ht="13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</row>
    <row r="2091" spans="1:124" ht="13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</row>
    <row r="2092" spans="1:124" ht="13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</row>
    <row r="2093" spans="1:124" ht="13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</row>
    <row r="2094" spans="1:124" ht="13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</row>
    <row r="2095" spans="1:124" ht="13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</row>
    <row r="2096" spans="1:124" ht="13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</row>
    <row r="2097" spans="1:124" ht="13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</row>
    <row r="2098" spans="1:124" ht="13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</row>
    <row r="2099" spans="1:124" ht="13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</row>
    <row r="2100" spans="1:124" ht="13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</row>
    <row r="2101" spans="1:124" ht="13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</row>
    <row r="2102" spans="1:124" ht="13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</row>
    <row r="2103" spans="1:124" ht="13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</row>
    <row r="2104" spans="1:124" ht="13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</row>
    <row r="2105" spans="1:124" ht="13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</row>
    <row r="2106" spans="1:124" ht="13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</row>
    <row r="2107" spans="1:124" ht="13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</row>
    <row r="2108" spans="1:124" ht="13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</row>
    <row r="2109" spans="1:124" ht="13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</row>
    <row r="2110" spans="1:124" ht="13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</row>
    <row r="2111" spans="1:124" ht="13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</row>
    <row r="2112" spans="1:124" ht="13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</row>
    <row r="2113" spans="1:124" ht="13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</row>
    <row r="2114" spans="1:124" ht="13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</row>
    <row r="2115" spans="1:124" ht="13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</row>
    <row r="2116" spans="1:124" ht="13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</row>
    <row r="2117" spans="1:124" ht="13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</row>
    <row r="2118" spans="1:124" ht="13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</row>
    <row r="2119" spans="1:124" ht="13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</row>
    <row r="2120" spans="1:124" ht="13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</row>
    <row r="2121" spans="1:124" ht="13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</row>
    <row r="2122" spans="1:124" ht="13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</row>
    <row r="2123" spans="1:124" ht="13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</row>
    <row r="2124" spans="1:124" ht="13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</row>
    <row r="2125" spans="1:124" ht="13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</row>
    <row r="2126" spans="1:124" ht="13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</row>
    <row r="2127" spans="1:124" ht="13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</row>
    <row r="2128" spans="1:124" ht="13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</row>
    <row r="2129" spans="1:124" ht="13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</row>
    <row r="2130" spans="1:124" ht="13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</row>
    <row r="2131" spans="1:124" ht="13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</row>
    <row r="2132" spans="1:124" ht="13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</row>
    <row r="2133" spans="1:124" ht="13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</row>
    <row r="2134" spans="1:124" ht="13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</row>
    <row r="2135" spans="1:124" ht="13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</row>
    <row r="2136" spans="1:124" ht="13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</row>
    <row r="2137" spans="1:124" ht="13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</row>
    <row r="2138" spans="1:124" ht="13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</row>
    <row r="2139" spans="1:124" ht="13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</row>
    <row r="2140" spans="1:124" ht="13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</row>
    <row r="2141" spans="1:124" ht="13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</row>
    <row r="2142" spans="1:124" ht="13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</row>
    <row r="2143" spans="1:124" ht="13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</row>
    <row r="2144" spans="1:124" ht="13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</row>
    <row r="2145" spans="1:124" ht="13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</row>
    <row r="2146" spans="1:124" ht="13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</row>
    <row r="2147" spans="1:124" ht="13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</row>
    <row r="2148" spans="1:124" ht="13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</row>
    <row r="2149" spans="1:124" ht="13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</row>
    <row r="2150" spans="1:124" ht="13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</row>
    <row r="2151" spans="1:124" ht="13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</row>
    <row r="2152" spans="1:124" ht="13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</row>
    <row r="2153" spans="1:124" ht="13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</row>
    <row r="2154" spans="1:124" ht="13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</row>
    <row r="2155" spans="1:124" ht="13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</row>
    <row r="2156" spans="1:124" ht="13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</row>
    <row r="2157" spans="1:124" ht="13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</row>
    <row r="2158" spans="1:124" ht="13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</row>
    <row r="2159" spans="1:124" ht="13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</row>
    <row r="2160" spans="1:124" ht="13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</row>
    <row r="2161" spans="1:124" ht="13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</row>
    <row r="2162" spans="1:124" ht="13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</row>
    <row r="2163" spans="1:124" ht="13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</row>
    <row r="2164" spans="1:124" ht="13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</row>
    <row r="2165" spans="1:124" ht="13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</row>
    <row r="2166" spans="1:124" ht="13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</row>
    <row r="2167" spans="1:124" ht="13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</row>
    <row r="2168" spans="1:124" ht="13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</row>
    <row r="2169" spans="1:124" ht="13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</row>
    <row r="2170" spans="1:124" ht="13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</row>
    <row r="2171" spans="1:124" ht="13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</row>
    <row r="2172" spans="1:124" ht="13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</row>
    <row r="2173" spans="1:124" ht="13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</row>
    <row r="2174" spans="1:124" ht="13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</row>
    <row r="2175" spans="1:124" ht="13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</row>
    <row r="2176" spans="1:124" ht="13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</row>
    <row r="2177" spans="1:124" ht="13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</row>
    <row r="2178" spans="1:124" ht="13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</row>
    <row r="2179" spans="1:124" ht="13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</row>
    <row r="2180" spans="1:124" ht="13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</row>
    <row r="2181" spans="1:124" ht="13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</row>
    <row r="2182" spans="1:124" ht="13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</row>
    <row r="2183" spans="1:124" ht="13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</row>
    <row r="2184" spans="1:124" ht="13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</row>
    <row r="2185" spans="1:124" ht="13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</row>
    <row r="2186" spans="1:124" ht="13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</row>
    <row r="2187" spans="1:124" ht="13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</row>
    <row r="2188" spans="1:124" ht="13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</row>
    <row r="2189" spans="1:124" ht="13" x14ac:dyDescent="0.3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</row>
    <row r="2190" spans="1:124" ht="13" x14ac:dyDescent="0.3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</row>
    <row r="2191" spans="1:124" ht="13" x14ac:dyDescent="0.3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</row>
    <row r="2192" spans="1:124" ht="13" x14ac:dyDescent="0.3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</row>
    <row r="2193" spans="22:124" ht="13" x14ac:dyDescent="0.3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</row>
    <row r="2194" spans="22:124" ht="13" x14ac:dyDescent="0.3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</row>
    <row r="2195" spans="22:124" ht="13" x14ac:dyDescent="0.3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</row>
    <row r="2196" spans="22:124" ht="13" x14ac:dyDescent="0.3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</row>
    <row r="2197" spans="22:124" ht="13" x14ac:dyDescent="0.3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</row>
    <row r="2198" spans="22:124" ht="13" x14ac:dyDescent="0.3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</row>
    <row r="2199" spans="22:124" ht="13" x14ac:dyDescent="0.3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</row>
    <row r="2200" spans="22:124" ht="13" x14ac:dyDescent="0.3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</row>
    <row r="2201" spans="22:124" ht="13" x14ac:dyDescent="0.3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</row>
    <row r="2202" spans="22:124" ht="13" x14ac:dyDescent="0.3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</row>
    <row r="2203" spans="22:124" ht="13" x14ac:dyDescent="0.3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</row>
    <row r="2204" spans="22:124" ht="13" x14ac:dyDescent="0.3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</row>
  </sheetData>
  <mergeCells count="13">
    <mergeCell ref="A586:U586"/>
    <mergeCell ref="A456:U456"/>
    <mergeCell ref="A457:U457"/>
    <mergeCell ref="A261:U261"/>
    <mergeCell ref="A326:U326"/>
    <mergeCell ref="A391:U391"/>
    <mergeCell ref="A521:U521"/>
    <mergeCell ref="A522:U522"/>
    <mergeCell ref="A1:L1"/>
    <mergeCell ref="M1:U1"/>
    <mergeCell ref="A66:U66"/>
    <mergeCell ref="A131:U131"/>
    <mergeCell ref="A196:U196"/>
  </mergeCells>
  <phoneticPr fontId="20" type="noConversion"/>
  <conditionalFormatting sqref="AE575:AE576 AF575:AH582">
    <cfRule type="cellIs" dxfId="2" priority="5" stopIfTrue="1" operator="greaterThan">
      <formula>0</formula>
    </cfRule>
  </conditionalFormatting>
  <conditionalFormatting sqref="AR575:AR576 AS575:AU582">
    <cfRule type="cellIs" dxfId="1" priority="2" stopIfTrue="1" operator="greaterThan">
      <formula>0</formula>
    </cfRule>
  </conditionalFormatting>
  <conditionalFormatting sqref="BE575:BE576 BF575:BH582">
    <cfRule type="cellIs" dxfId="0" priority="1" stopIfTrue="1" operator="greaterThan">
      <formula>0</formula>
    </cfRule>
  </conditionalFormatting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5</vt:i4>
      </vt:variant>
    </vt:vector>
  </HeadingPairs>
  <TitlesOfParts>
    <vt:vector size="8" baseType="lpstr">
      <vt:lpstr>Synthèse</vt:lpstr>
      <vt:lpstr>Comptage Vitesse Sens 1 60 </vt:lpstr>
      <vt:lpstr>Comptage Vitesse Sens 1 60 MinB</vt:lpstr>
      <vt:lpstr>'Comptage Vitesse Sens 1 60 '!debit_total</vt:lpstr>
      <vt:lpstr>debit_total</vt:lpstr>
      <vt:lpstr>'Comptage Vitesse Sens 1 60 '!Zone_d_impression</vt:lpstr>
      <vt:lpstr>'Comptage Vitesse Sens 1 60 MinB'!Zone_d_impression</vt:lpstr>
      <vt:lpstr>Synthèse!Zone_d_impression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Pierre</dc:creator>
  <cp:lastModifiedBy>Phouné Thiam</cp:lastModifiedBy>
  <cp:lastPrinted>2021-03-30T16:42:24Z</cp:lastPrinted>
  <dcterms:created xsi:type="dcterms:W3CDTF">1998-02-14T17:46:59Z</dcterms:created>
  <dcterms:modified xsi:type="dcterms:W3CDTF">2021-11-04T09:24:32Z</dcterms:modified>
</cp:coreProperties>
</file>